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drawings/drawing1.xml" ContentType="application/vnd.openxmlformats-officedocument.drawing+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BHSC\BHC\Rates\BHE COE\FERC\Transmission Formula Rate\COE Trans Form Rates 2024\2024 True-Up\Files to Oasis\"/>
    </mc:Choice>
  </mc:AlternateContent>
  <xr:revisionPtr revIDLastSave="0" documentId="13_ncr:1_{F051B3AB-FD72-4320-99E4-E119787DACCB}" xr6:coauthVersionLast="47" xr6:coauthVersionMax="47" xr10:uidLastSave="{00000000-0000-0000-0000-000000000000}"/>
  <bookViews>
    <workbookView xWindow="-108" yWindow="-108" windowWidth="23256" windowHeight="13896" tabRatio="845" xr2:uid="{F840832C-E9E8-402D-9FD6-DB3ABA249B73}"/>
  </bookViews>
  <sheets>
    <sheet name="A3.1-EDIT-DDIT" sheetId="6" r:id="rId1"/>
    <sheet name="A3.2-EDIT-DDIT.dtl" sheetId="7" r:id="rId2"/>
    <sheet name="DT By OI" sheetId="19" r:id="rId3"/>
    <sheet name="FF1 to A3.1 Tie Out" sheetId="14" r:id="rId4"/>
    <sheet name="254015 12.31.2024" sheetId="9" r:id="rId5"/>
    <sheet name="182392 12.31.2024" sheetId="8" r:id="rId6"/>
    <sheet name="2024 ARAM and 2023 True Up" sheetId="10" r:id="rId7"/>
    <sheet name="Report 260 2024 Q4 Prov." sheetId="11" r:id="rId8"/>
    <sheet name="Report 260 2023 TR" sheetId="12" r:id="rId9"/>
    <sheet name="BHSC SC ARAM 2024" sheetId="13" r:id="rId10"/>
    <sheet name="Report 260 SC 2024" sheetId="17" r:id="rId11"/>
    <sheet name="BHSC SC ARAM 2023" sheetId="16" r:id="rId12"/>
    <sheet name="Report 260 SC 2023" sheetId="18" r:id="rId13"/>
  </sheets>
  <definedNames>
    <definedName name="\0" localSheetId="11">#REF!</definedName>
    <definedName name="\0" localSheetId="3">#REF!</definedName>
    <definedName name="\0">#REF!</definedName>
    <definedName name="\A" localSheetId="11">#REF!</definedName>
    <definedName name="\A">#REF!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#REF!</definedName>
    <definedName name="\I">#REF!</definedName>
    <definedName name="\J">#REF!</definedName>
    <definedName name="\l" localSheetId="3">#REF!</definedName>
    <definedName name="\l">#REF!</definedName>
    <definedName name="\M">#REF!</definedName>
    <definedName name="\n">#REF!</definedName>
    <definedName name="\o">#REF!</definedName>
    <definedName name="\P">#REF!</definedName>
    <definedName name="\r" localSheetId="3">#REF!</definedName>
    <definedName name="\r">#REF!</definedName>
    <definedName name="\s">#REF!</definedName>
    <definedName name="\v">#REF!</definedName>
    <definedName name="\w" localSheetId="3">#REF!</definedName>
    <definedName name="\w">#REF!</definedName>
    <definedName name="\x" localSheetId="11">#REF!</definedName>
    <definedName name="\x">#REF!</definedName>
    <definedName name="\y" localSheetId="11">#REF!</definedName>
    <definedName name="\y">#REF!</definedName>
    <definedName name="\z" localSheetId="11">#REF!</definedName>
    <definedName name="\z">#REF!</definedName>
    <definedName name="_" localSheetId="11"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 localSheetId="3"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 hidden="1">{"fdsup://IBCentral/FAT Viewer?action=UPDATE&amp;creator=factset&amp;DOC_NAME=fat:reuters_qtrly_source_window.fat&amp;display_string=Audit&amp;DYN_ARGS=TRUE&amp;VAR:ID1=WES&amp;VAR:RCODE=SREV&amp;VAR:SDATE=39755&amp;VAR:FREQ=Quarterly&amp;VAR:RELITEM=RP&amp;VAR:CURRENCY=&amp;VAR:CURRSOURCE=EXSHARE&amp;VA","R:NATFREQ=QUARTERLY&amp;VAR:RFIELD=FINALIZED&amp;VAR:DB_TYPE=&amp;VAR:UNITS=M&amp;window=popup&amp;width=450&amp;height=300&amp;START_MAXIMIZED=FALSE"}</definedName>
    <definedName name="_\T">#REF!</definedName>
    <definedName name="________FAS109">#REF!</definedName>
    <definedName name="_______BEG1" localSheetId="11">#REF!</definedName>
    <definedName name="_______BEG1">#REF!</definedName>
    <definedName name="_______BEG2">#REF!</definedName>
    <definedName name="_______END1">#REF!</definedName>
    <definedName name="_______END2">#REF!</definedName>
    <definedName name="_______FAS109">#REF!</definedName>
    <definedName name="_______sam1">#REF!</definedName>
    <definedName name="______BEG1">#REF!</definedName>
    <definedName name="______BEG2">#REF!</definedName>
    <definedName name="______END1">#REF!</definedName>
    <definedName name="______END2">#REF!</definedName>
    <definedName name="______EPS03" localSheetId="3">#REF!</definedName>
    <definedName name="______EPS03">#REF!</definedName>
    <definedName name="______EPS04" localSheetId="3">#REF!</definedName>
    <definedName name="______EPS04">#REF!</definedName>
    <definedName name="______EPS05" localSheetId="3">#REF!</definedName>
    <definedName name="______EPS05">#REF!</definedName>
    <definedName name="______EPS06" localSheetId="3">#REF!</definedName>
    <definedName name="______EPS06">#REF!</definedName>
    <definedName name="______EPS07" localSheetId="3">#REF!</definedName>
    <definedName name="______EPS07">#REF!</definedName>
    <definedName name="______FAS109" localSheetId="3">#REF!</definedName>
    <definedName name="______FAS109">#REF!</definedName>
    <definedName name="______sam1">#REF!</definedName>
    <definedName name="_____BEG1" localSheetId="11">#REF!</definedName>
    <definedName name="_____BEG1">#REF!</definedName>
    <definedName name="_____BEG2">#REF!</definedName>
    <definedName name="_____END1">#REF!</definedName>
    <definedName name="_____END2">#REF!</definedName>
    <definedName name="_____FAS109">#REF!</definedName>
    <definedName name="____BEG1">#REF!</definedName>
    <definedName name="____BEG2">#REF!</definedName>
    <definedName name="____END1">#REF!</definedName>
    <definedName name="____END2">#REF!</definedName>
    <definedName name="____EPS03" localSheetId="3">#REF!</definedName>
    <definedName name="____EPS03">#REF!</definedName>
    <definedName name="____EPS04" localSheetId="3">#REF!</definedName>
    <definedName name="____EPS04">#REF!</definedName>
    <definedName name="____EPS05" localSheetId="3">#REF!</definedName>
    <definedName name="____EPS05">#REF!</definedName>
    <definedName name="____EPS06" localSheetId="3">#REF!</definedName>
    <definedName name="____EPS06">#REF!</definedName>
    <definedName name="____EPS07" localSheetId="3">#REF!</definedName>
    <definedName name="____EPS07">#REF!</definedName>
    <definedName name="____EPS10" localSheetId="3">#REF!</definedName>
    <definedName name="____EPS10">#REF!</definedName>
    <definedName name="____FAS109">#REF!</definedName>
    <definedName name="____SO2" localSheetId="11">#REF!</definedName>
    <definedName name="____SO2">#REF!</definedName>
    <definedName name="____ss1">#REF!</definedName>
    <definedName name="___48DIARIZED">#REF!</definedName>
    <definedName name="___48RDIARIZED">#REF!</definedName>
    <definedName name="___90DIARIZED">#REF!</definedName>
    <definedName name="___90RDIARIZED">#REF!</definedName>
    <definedName name="___BEG1">#REF!</definedName>
    <definedName name="___BEG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END2">#REF!</definedName>
    <definedName name="___FAS109">#REF!</definedName>
    <definedName name="___qw2" localSheetId="11" hidden="1">{0,0,0,0;0,0,0,0;0,0,0,0;0,0,0,0;0,0,0,0;0,0,0,0}</definedName>
    <definedName name="___qw2" localSheetId="3" hidden="1">{0,0,0,0;0,0,0,0;0,0,0,0;0,0,0,0;0,0,0,0;0,0,0,0}</definedName>
    <definedName name="___qw2" hidden="1">{0,0,0,0;0,0,0,0;0,0,0,0;0,0,0,0;0,0,0,0;0,0,0,0}</definedName>
    <definedName name="___sam1">#REF!</definedName>
    <definedName name="___SO2" localSheetId="11">#REF!</definedName>
    <definedName name="___SO2">#REF!</definedName>
    <definedName name="___ss1">#REF!</definedName>
    <definedName name="___xz4" localSheetId="11" hidden="1">{0,0,0,0;0,0,0,0;0,0,0,0;0,0,0,0;0,0,0,0;0,0,0,0}</definedName>
    <definedName name="___xz4" localSheetId="3" hidden="1">{0,0,0,0;0,0,0,0;0,0,0,0;0,0,0,0;0,0,0,0;0,0,0,0}</definedName>
    <definedName name="___xz4" hidden="1">{0,0,0,0;0,0,0,0;0,0,0,0;0,0,0,0;0,0,0,0;0,0,0,0}</definedName>
    <definedName name="__1__123Graph_ACHART_1" localSheetId="3" hidden="1">#REF!</definedName>
    <definedName name="__1__123Graph_ACHART_1" hidden="1">#REF!</definedName>
    <definedName name="__123Graph_A" localSheetId="6" hidden="1">#REF!</definedName>
    <definedName name="__123Graph_A" localSheetId="11" hidden="1">#REF!</definedName>
    <definedName name="__123Graph_A" localSheetId="3" hidden="1">#REF!</definedName>
    <definedName name="__123Graph_A" hidden="1">#REF!</definedName>
    <definedName name="__123Graph_A1991" localSheetId="6" hidden="1">#REF!</definedName>
    <definedName name="__123Graph_A1991" localSheetId="3" hidden="1">#REF!</definedName>
    <definedName name="__123Graph_A1991" hidden="1">#REF!</definedName>
    <definedName name="__123Graph_A1992" localSheetId="6" hidden="1">#REF!</definedName>
    <definedName name="__123Graph_A1992" localSheetId="3" hidden="1">#REF!</definedName>
    <definedName name="__123Graph_A1992" hidden="1">#REF!</definedName>
    <definedName name="__123Graph_A1993" localSheetId="6" hidden="1">#REF!</definedName>
    <definedName name="__123Graph_A1993" localSheetId="3" hidden="1">#REF!</definedName>
    <definedName name="__123Graph_A1993" hidden="1">#REF!</definedName>
    <definedName name="__123Graph_A1994" localSheetId="6" hidden="1">#REF!</definedName>
    <definedName name="__123Graph_A1994" localSheetId="3" hidden="1">#REF!</definedName>
    <definedName name="__123Graph_A1994" hidden="1">#REF!</definedName>
    <definedName name="__123Graph_A1995" localSheetId="6" hidden="1">#REF!</definedName>
    <definedName name="__123Graph_A1995" localSheetId="3" hidden="1">#REF!</definedName>
    <definedName name="__123Graph_A1995" hidden="1">#REF!</definedName>
    <definedName name="__123Graph_A1996" localSheetId="6" hidden="1">#REF!</definedName>
    <definedName name="__123Graph_A1996" localSheetId="3" hidden="1">#REF!</definedName>
    <definedName name="__123Graph_A1996" hidden="1">#REF!</definedName>
    <definedName name="__123Graph_ABAR" localSheetId="6" hidden="1">#REF!</definedName>
    <definedName name="__123Graph_ABAR" localSheetId="3" hidden="1">#REF!</definedName>
    <definedName name="__123Graph_ABAR" hidden="1">#REF!</definedName>
    <definedName name="__123Graph_ABBCURVE" localSheetId="3" hidden="1">#REF!</definedName>
    <definedName name="__123Graph_ABBCURVE" hidden="1">#REF!</definedName>
    <definedName name="__123Graph_ACHART1" localSheetId="3" hidden="1">#REF!</definedName>
    <definedName name="__123Graph_ACHART1" hidden="1">#REF!</definedName>
    <definedName name="__123Graph_ACHART2" localSheetId="3" hidden="1">#REF!</definedName>
    <definedName name="__123Graph_ACHART2" hidden="1">#REF!</definedName>
    <definedName name="__123Graph_ACHART3" localSheetId="3" hidden="1">#REF!</definedName>
    <definedName name="__123Graph_ACHART3" hidden="1">#REF!</definedName>
    <definedName name="__123Graph_AOILSPGSCRV" localSheetId="3" hidden="1">#REF!</definedName>
    <definedName name="__123Graph_AOILSPGSCRV" hidden="1">#REF!</definedName>
    <definedName name="__123Graph_AOSCURVE" localSheetId="3" hidden="1">#REF!</definedName>
    <definedName name="__123Graph_AOSCURVE" hidden="1">#REF!</definedName>
    <definedName name="__123Graph_AWOLFCURVE" localSheetId="3" hidden="1">#REF!</definedName>
    <definedName name="__123Graph_AWOLFCURVE" hidden="1">#REF!</definedName>
    <definedName name="__123Graph_B" localSheetId="6" hidden="1">#REF!</definedName>
    <definedName name="__123Graph_B" localSheetId="11" hidden="1">#REF!</definedName>
    <definedName name="__123Graph_B" localSheetId="3" hidden="1">#REF!</definedName>
    <definedName name="__123Graph_B" hidden="1">#REF!</definedName>
    <definedName name="__123Graph_B1991" localSheetId="6" hidden="1">#REF!</definedName>
    <definedName name="__123Graph_B1991" localSheetId="3" hidden="1">#REF!</definedName>
    <definedName name="__123Graph_B1991" hidden="1">#REF!</definedName>
    <definedName name="__123Graph_B1992" localSheetId="6" hidden="1">#REF!</definedName>
    <definedName name="__123Graph_B1992" localSheetId="3" hidden="1">#REF!</definedName>
    <definedName name="__123Graph_B1992" hidden="1">#REF!</definedName>
    <definedName name="__123Graph_B1993" localSheetId="6" hidden="1">#REF!</definedName>
    <definedName name="__123Graph_B1993" localSheetId="3" hidden="1">#REF!</definedName>
    <definedName name="__123Graph_B1993" hidden="1">#REF!</definedName>
    <definedName name="__123Graph_B1994" localSheetId="6" hidden="1">#REF!</definedName>
    <definedName name="__123Graph_B1994" localSheetId="3" hidden="1">#REF!</definedName>
    <definedName name="__123Graph_B1994" hidden="1">#REF!</definedName>
    <definedName name="__123Graph_B1995" localSheetId="6" hidden="1">#REF!</definedName>
    <definedName name="__123Graph_B1995" localSheetId="3" hidden="1">#REF!</definedName>
    <definedName name="__123Graph_B1995" hidden="1">#REF!</definedName>
    <definedName name="__123Graph_B1996" localSheetId="6" hidden="1">#REF!</definedName>
    <definedName name="__123Graph_B1996" localSheetId="3" hidden="1">#REF!</definedName>
    <definedName name="__123Graph_B1996" hidden="1">#REF!</definedName>
    <definedName name="__123Graph_BBAR" localSheetId="6" hidden="1">#REF!</definedName>
    <definedName name="__123Graph_BBAR" localSheetId="3" hidden="1">#REF!</definedName>
    <definedName name="__123Graph_BBAR" hidden="1">#REF!</definedName>
    <definedName name="__123Graph_BCHART1" localSheetId="11" hidden="1">#REF!</definedName>
    <definedName name="__123Graph_BCHART1" localSheetId="3" hidden="1">#REF!</definedName>
    <definedName name="__123Graph_BCHART1" hidden="1">#REF!</definedName>
    <definedName name="__123Graph_BCHART2" localSheetId="11" hidden="1">#REF!</definedName>
    <definedName name="__123Graph_BCHART2" localSheetId="3" hidden="1">#REF!</definedName>
    <definedName name="__123Graph_BCHART2" hidden="1">#REF!</definedName>
    <definedName name="__123Graph_BCHART3" localSheetId="11" hidden="1">#REF!</definedName>
    <definedName name="__123Graph_BCHART3" localSheetId="3" hidden="1">#REF!</definedName>
    <definedName name="__123Graph_BCHART3" hidden="1">#REF!</definedName>
    <definedName name="__123Graph_BOILSPGSCRV" localSheetId="3" hidden="1">#REF!</definedName>
    <definedName name="__123Graph_BOILSPGSCRV" hidden="1">#REF!</definedName>
    <definedName name="__123Graph_C" localSheetId="3" hidden="1">#REF!</definedName>
    <definedName name="__123Graph_C" hidden="1">#REF!</definedName>
    <definedName name="__123Graph_CBAR" localSheetId="6" hidden="1">#REF!</definedName>
    <definedName name="__123Graph_CBAR" localSheetId="3" hidden="1">#REF!</definedName>
    <definedName name="__123Graph_CBAR" hidden="1">#REF!</definedName>
    <definedName name="__123Graph_D" localSheetId="3" hidden="1">#REF!</definedName>
    <definedName name="__123Graph_D" hidden="1">#REF!</definedName>
    <definedName name="__123Graph_DBAR" localSheetId="6" hidden="1">#REF!</definedName>
    <definedName name="__123Graph_DBAR" localSheetId="3" hidden="1">#REF!</definedName>
    <definedName name="__123Graph_DBAR" hidden="1">#REF!</definedName>
    <definedName name="__123Graph_E" localSheetId="3" hidden="1">#REF!</definedName>
    <definedName name="__123Graph_E" hidden="1">#REF!</definedName>
    <definedName name="__123Graph_EBAR" localSheetId="6" hidden="1">#REF!</definedName>
    <definedName name="__123Graph_EBAR" localSheetId="3" hidden="1">#REF!</definedName>
    <definedName name="__123Graph_EBAR" hidden="1">#REF!</definedName>
    <definedName name="__123Graph_F" localSheetId="11" hidden="1">#REF!</definedName>
    <definedName name="__123Graph_F" localSheetId="3" hidden="1">#REF!</definedName>
    <definedName name="__123Graph_F" hidden="1">#REF!</definedName>
    <definedName name="__123Graph_FBAR" localSheetId="6" hidden="1">#REF!</definedName>
    <definedName name="__123Graph_FBAR" localSheetId="3" hidden="1">#REF!</definedName>
    <definedName name="__123Graph_FBAR" hidden="1">#REF!</definedName>
    <definedName name="__123Graph_LBL_A" localSheetId="3" hidden="1">#REF!</definedName>
    <definedName name="__123Graph_LBL_A" hidden="1">#REF!</definedName>
    <definedName name="__123Graph_LBL_ABBCURVE" localSheetId="3" hidden="1">#REF!</definedName>
    <definedName name="__123Graph_LBL_ABBCURVE" hidden="1">#REF!</definedName>
    <definedName name="__123Graph_LBL_AOILSPGSCRV" localSheetId="3" hidden="1">#REF!</definedName>
    <definedName name="__123Graph_LBL_AOILSPGSCRV" hidden="1">#REF!</definedName>
    <definedName name="__123Graph_LBL_AOSCURVE" localSheetId="3" hidden="1">#REF!</definedName>
    <definedName name="__123Graph_LBL_AOSCURVE" hidden="1">#REF!</definedName>
    <definedName name="__123Graph_LBL_AWOLFCURVE" localSheetId="3" hidden="1">#REF!</definedName>
    <definedName name="__123Graph_LBL_AWOLFCURVE" hidden="1">#REF!</definedName>
    <definedName name="__123Graph_LBL_BOILSPGSCRV" localSheetId="3" hidden="1">#REF!</definedName>
    <definedName name="__123Graph_LBL_BOILSPGSCRV" hidden="1">#REF!</definedName>
    <definedName name="__123Graph_LBL_F" localSheetId="3" hidden="1">#REF!</definedName>
    <definedName name="__123Graph_LBL_F" hidden="1">#REF!</definedName>
    <definedName name="__123Graph_X" localSheetId="6" hidden="1">#REF!</definedName>
    <definedName name="__123Graph_X" localSheetId="11" hidden="1">#REF!</definedName>
    <definedName name="__123Graph_X" localSheetId="3" hidden="1">#REF!</definedName>
    <definedName name="__123Graph_X" hidden="1">#REF!</definedName>
    <definedName name="__123Graph_X1991" localSheetId="6" hidden="1">#REF!</definedName>
    <definedName name="__123Graph_X1991" localSheetId="3" hidden="1">#REF!</definedName>
    <definedName name="__123Graph_X1991" hidden="1">#REF!</definedName>
    <definedName name="__123Graph_X1992" localSheetId="6" hidden="1">#REF!</definedName>
    <definedName name="__123Graph_X1992" localSheetId="3" hidden="1">#REF!</definedName>
    <definedName name="__123Graph_X1992" hidden="1">#REF!</definedName>
    <definedName name="__123Graph_X1993" localSheetId="6" hidden="1">#REF!</definedName>
    <definedName name="__123Graph_X1993" localSheetId="3" hidden="1">#REF!</definedName>
    <definedName name="__123Graph_X1993" hidden="1">#REF!</definedName>
    <definedName name="__123Graph_X1994" localSheetId="6" hidden="1">#REF!</definedName>
    <definedName name="__123Graph_X1994" localSheetId="3" hidden="1">#REF!</definedName>
    <definedName name="__123Graph_X1994" hidden="1">#REF!</definedName>
    <definedName name="__123Graph_X1995" localSheetId="6" hidden="1">#REF!</definedName>
    <definedName name="__123Graph_X1995" localSheetId="3" hidden="1">#REF!</definedName>
    <definedName name="__123Graph_X1995" hidden="1">#REF!</definedName>
    <definedName name="__123Graph_X1996" localSheetId="6" hidden="1">#REF!</definedName>
    <definedName name="__123Graph_X1996" localSheetId="3" hidden="1">#REF!</definedName>
    <definedName name="__123Graph_X1996" hidden="1">#REF!</definedName>
    <definedName name="__123Graph_XBBCURVE" localSheetId="3" hidden="1">#REF!</definedName>
    <definedName name="__123Graph_XBBCURVE" hidden="1">#REF!</definedName>
    <definedName name="__123Graph_XCHART1" localSheetId="3" hidden="1">#REF!</definedName>
    <definedName name="__123Graph_XCHART1" hidden="1">#REF!</definedName>
    <definedName name="__123Graph_XCHART2" localSheetId="3" hidden="1">#REF!</definedName>
    <definedName name="__123Graph_XCHART2" hidden="1">#REF!</definedName>
    <definedName name="__123Graph_XCHART3" localSheetId="3" hidden="1">#REF!</definedName>
    <definedName name="__123Graph_XCHART3" hidden="1">#REF!</definedName>
    <definedName name="__123Graph_XOILSPGSCRV" localSheetId="3" hidden="1">#REF!</definedName>
    <definedName name="__123Graph_XOILSPGSCRV" hidden="1">#REF!</definedName>
    <definedName name="__123Graph_XOSCURVE" localSheetId="3" hidden="1">#REF!</definedName>
    <definedName name="__123Graph_XOSCURVE" hidden="1">#REF!</definedName>
    <definedName name="__123Graph_XWOLFCURVE" localSheetId="3" hidden="1">#REF!</definedName>
    <definedName name="__123Graph_XWOLFCURVE" hidden="1">#REF!</definedName>
    <definedName name="__191ANALYSIS" localSheetId="11">#REF!</definedName>
    <definedName name="__191ANALYSIS" localSheetId="3">#REF!</definedName>
    <definedName name="__191ANALYSIS">#REF!</definedName>
    <definedName name="__24__123Graph_XCHART_1" localSheetId="3" hidden="1">#REF!</definedName>
    <definedName name="__24__123Graph_XCHART_1" hidden="1">#REF!</definedName>
    <definedName name="__4__123Graph_BCHART_1" localSheetId="3" hidden="1">#REF!</definedName>
    <definedName name="__4__123Graph_BCHART_1" hidden="1">#REF!</definedName>
    <definedName name="__48DIARIZED" localSheetId="11">#REF!</definedName>
    <definedName name="__48DIARIZED" localSheetId="3">#REF!</definedName>
    <definedName name="__48DIARIZED">#REF!</definedName>
    <definedName name="__48RDIARIZED" localSheetId="11">#REF!</definedName>
    <definedName name="__48RDIARIZED">#REF!</definedName>
    <definedName name="__6NEE_OPGA" localSheetId="11">#REF!</definedName>
    <definedName name="__6NEE_OPGA">#REF!</definedName>
    <definedName name="__7__123Graph_CCHART_1" localSheetId="3" hidden="1">#REF!</definedName>
    <definedName name="__7__123Graph_CCHART_1" hidden="1">#REF!</definedName>
    <definedName name="__90DIARIZED" localSheetId="11">#REF!</definedName>
    <definedName name="__90DIARIZED" localSheetId="3">#REF!</definedName>
    <definedName name="__90DIARIZED">#REF!</definedName>
    <definedName name="__90RDIARIZED" localSheetId="11">#REF!</definedName>
    <definedName name="__90RDIARIZED">#REF!</definedName>
    <definedName name="__BEG1" localSheetId="11">#REF!</definedName>
    <definedName name="__BEG1">#REF!</definedName>
    <definedName name="__BEG2">#REF!</definedName>
    <definedName name="__buu4">#REF!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END2">#REF!</definedName>
    <definedName name="__EPS03" localSheetId="3">#REF!</definedName>
    <definedName name="__EPS03">#REF!</definedName>
    <definedName name="__EPS04" localSheetId="3">#REF!</definedName>
    <definedName name="__EPS04">#REF!</definedName>
    <definedName name="__EPS05" localSheetId="3">#REF!</definedName>
    <definedName name="__EPS05">#REF!</definedName>
    <definedName name="__EPS06" localSheetId="3">#REF!</definedName>
    <definedName name="__EPS06">#REF!</definedName>
    <definedName name="__EPS07" localSheetId="3">#REF!</definedName>
    <definedName name="__EPS07">#REF!</definedName>
    <definedName name="__EPS10" localSheetId="3">#REF!</definedName>
    <definedName name="__EPS10">#REF!</definedName>
    <definedName name="__FAS109">#REF!</definedName>
    <definedName name="__FDS_HYPERLINK_TOGGLE_STATE__" hidden="1">"ON"</definedName>
    <definedName name="__FDS_UNIQUE_RANGE_ID_GENERATOR_COUNTER" hidden="1">1</definedName>
    <definedName name="__IntlFixup" hidden="1">TRUE</definedName>
    <definedName name="__pg1" localSheetId="11">#REF!</definedName>
    <definedName name="__pg1">#REF!</definedName>
    <definedName name="__pg2" localSheetId="11">#REF!</definedName>
    <definedName name="__pg2">#REF!</definedName>
    <definedName name="__qw2" localSheetId="11" hidden="1">{0,0,0,0;0,0,0,0;0,0,0,0;0,0,0,0;0,0,0,0;0,0,0,0}</definedName>
    <definedName name="__qw2" localSheetId="3" hidden="1">{0,0,0,0;0,0,0,0;0,0,0,0;0,0,0,0;0,0,0,0;0,0,0,0}</definedName>
    <definedName name="__qw2" hidden="1">{0,0,0,0;0,0,0,0;0,0,0,0;0,0,0,0;0,0,0,0;0,0,0,0}</definedName>
    <definedName name="__r" hidden="1">"Formula removed, name can be deleted."</definedName>
    <definedName name="__sam1">#REF!</definedName>
    <definedName name="__SO2" localSheetId="11">#REF!</definedName>
    <definedName name="__SO2">#REF!</definedName>
    <definedName name="__ss1">#REF!</definedName>
    <definedName name="__SUM1473">#REF!</definedName>
    <definedName name="__tet12" localSheetId="6" hidden="1">{"assumptions",#N/A,FALSE,"Scenario 1";"valuation",#N/A,FALSE,"Scenario 1"}</definedName>
    <definedName name="__tet12" localSheetId="11" hidden="1">{"assumptions",#N/A,FALSE,"Scenario 1";"valuation",#N/A,FALSE,"Scenario 1"}</definedName>
    <definedName name="__tet12" localSheetId="3" hidden="1">{"assumptions",#N/A,FALSE,"Scenario 1";"valuation",#N/A,FALSE,"Scenario 1"}</definedName>
    <definedName name="__tet12" hidden="1">{"assumptions",#N/A,FALSE,"Scenario 1";"valuation",#N/A,FALSE,"Scenario 1"}</definedName>
    <definedName name="__tet5" localSheetId="6" hidden="1">{"assumptions",#N/A,FALSE,"Scenario 1";"valuation",#N/A,FALSE,"Scenario 1"}</definedName>
    <definedName name="__tet5" localSheetId="11" hidden="1">{"assumptions",#N/A,FALSE,"Scenario 1";"valuation",#N/A,FALSE,"Scenario 1"}</definedName>
    <definedName name="__tet5" localSheetId="3" hidden="1">{"assumptions",#N/A,FALSE,"Scenario 1";"valuation",#N/A,FALSE,"Scenario 1"}</definedName>
    <definedName name="__tet5" hidden="1">{"assumptions",#N/A,FALSE,"Scenario 1";"valuation",#N/A,FALSE,"Scenario 1"}</definedName>
    <definedName name="__xz4" localSheetId="11" hidden="1">{0,0,0,0;0,0,0,0;0,0,0,0;0,0,0,0;0,0,0,0;0,0,0,0}</definedName>
    <definedName name="__xz4" localSheetId="3" hidden="1">{0,0,0,0;0,0,0,0;0,0,0,0;0,0,0,0;0,0,0,0;0,0,0,0}</definedName>
    <definedName name="__xz4" hidden="1">{0,0,0,0;0,0,0,0;0,0,0,0;0,0,0,0;0,0,0,0;0,0,0,0}</definedName>
    <definedName name="_1">#REF!</definedName>
    <definedName name="_1___123Graph_AChart_1A" localSheetId="3" hidden="1">#REF!</definedName>
    <definedName name="_1___123Graph_AChart_1A" hidden="1">#REF!</definedName>
    <definedName name="_1__123Graph_AADV_GDP" localSheetId="3" hidden="1">#REF!</definedName>
    <definedName name="_1__123Graph_AADV_GDP" hidden="1">#REF!</definedName>
    <definedName name="_1__123Graph_ACHART_1" localSheetId="3" hidden="1">#REF!</definedName>
    <definedName name="_1__123Graph_ACHART_1" hidden="1">#REF!</definedName>
    <definedName name="_1__123Graph_AChart_1A" localSheetId="3" hidden="1">#REF!</definedName>
    <definedName name="_1__123Graph_AChart_1A" hidden="1">#REF!</definedName>
    <definedName name="_1__FDSAUDITLINK__" localSheetId="11"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_FDSAUDITLINK__" localSheetId="3"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1_0NEL" localSheetId="11">#REF!</definedName>
    <definedName name="_1_0NEL" localSheetId="3">#REF!</definedName>
    <definedName name="_1_0NEL">#REF!</definedName>
    <definedName name="_1_191ANALYSIS" localSheetId="11">#REF!</definedName>
    <definedName name="_1_191ANALYSIS" localSheetId="3">#REF!</definedName>
    <definedName name="_1_191ANALYSIS">#REF!</definedName>
    <definedName name="_1_48DIARIZED" localSheetId="11">#REF!</definedName>
    <definedName name="_1_48DIARIZED">#REF!</definedName>
    <definedName name="_10__123Graph_ACHART_1" localSheetId="3" hidden="1">#REF!</definedName>
    <definedName name="_10__123Graph_ACHART_1" hidden="1">#REF!</definedName>
    <definedName name="_10__123Graph_BADV_GDPR" localSheetId="3" hidden="1">#REF!</definedName>
    <definedName name="_10__123Graph_BADV_GDPR" hidden="1">#REF!</definedName>
    <definedName name="_10__123Graph_BChart_58B" localSheetId="3" hidden="1">#REF!</definedName>
    <definedName name="_10__123Graph_BChart_58B" hidden="1">#REF!</definedName>
    <definedName name="_10__123Graph_COP75_25PRICE" localSheetId="3" hidden="1">#REF!</definedName>
    <definedName name="_10__123Graph_COP75_25PRICE" hidden="1">#REF!</definedName>
    <definedName name="_10__123Graph_DCHART_1" localSheetId="3" hidden="1">#REF!</definedName>
    <definedName name="_10__123Graph_DCHART_1" hidden="1">#REF!</definedName>
    <definedName name="_10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0_48DIARIZED" localSheetId="11">#REF!</definedName>
    <definedName name="_10_48DIARIZED">#REF!</definedName>
    <definedName name="_10_90DIARIZED" localSheetId="11">#REF!</definedName>
    <definedName name="_10_90DIARIZED">#REF!</definedName>
    <definedName name="_100__FDSAUDITLINK__" localSheetId="11"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__FDSAUDITLINK__" localSheetId="3"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000__123Graph_XCHART_5" localSheetId="3" hidden="1">#REF!</definedName>
    <definedName name="_1000__123Graph_XCHART_5" hidden="1">#REF!</definedName>
    <definedName name="_1001__123Graph_XChart_58B" localSheetId="3" hidden="1">#REF!</definedName>
    <definedName name="_1001__123Graph_XChart_58B" hidden="1">#REF!</definedName>
    <definedName name="_101__FDSAUDITLINK__" localSheetId="11"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1__FDSAUDITLINK__" localSheetId="3"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1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02__FDSAUDITLINK__" localSheetId="11"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__FDSAUDITLINK__" localSheetId="3"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0236">#REF!</definedName>
    <definedName name="_103__FDSAUDITLINK__" localSheetId="11"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3__FDSAUDITLINK__" localSheetId="3"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3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04__FDSAUDITLINK__" localSheetId="11"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4__FDSAUDITLINK__" localSheetId="3"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4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05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5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0NEE_OPGA" localSheetId="11">#REF!</definedName>
    <definedName name="_10NEE_OPGA">#REF!</definedName>
    <definedName name="_11__123Graph_BADV_PCE" localSheetId="3" hidden="1">#REF!</definedName>
    <definedName name="_11__123Graph_BADV_PCE" hidden="1">#REF!</definedName>
    <definedName name="_11__123Graph_BChart_1A" localSheetId="3" hidden="1">#REF!</definedName>
    <definedName name="_11__123Graph_BChart_1A" hidden="1">#REF!</definedName>
    <definedName name="_11__123Graph_COP75_25RETURN" localSheetId="3" hidden="1">#REF!</definedName>
    <definedName name="_11__123Graph_COP75_25RETURN" hidden="1">#REF!</definedName>
    <definedName name="_11__123Graph_XCHART_1" localSheetId="3" hidden="1">#REF!</definedName>
    <definedName name="_11__123Graph_XCHART_1" hidden="1">#REF!</definedName>
    <definedName name="_11__123Graph_XChart_1A" localSheetId="3" hidden="1">#REF!</definedName>
    <definedName name="_11__123Graph_XChart_1A" hidden="1">#REF!</definedName>
    <definedName name="_11__FDSAUDITLINK__" localSheetId="11"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_FDSAUDITLINK__" localSheetId="3"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_48RDIARIZED" localSheetId="11">#REF!</definedName>
    <definedName name="_11_48RDIARIZED">#REF!</definedName>
    <definedName name="_11_90RDIARIZED" localSheetId="11">#REF!</definedName>
    <definedName name="_11_90RDIARIZED">#REF!</definedName>
    <definedName name="_113__FDSAUDITLINK__" localSheetId="11"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__FDSAUDITLINK__" localSheetId="3"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113F0" localSheetId="11">+#REF!+#REF!+#REF!+#REF!+#REF!+#REF!+#REF!+#REF!+#REF!+#REF!+#REF!+#REF!+#REF!+#REF!</definedName>
    <definedName name="_113F0" localSheetId="3">+#REF!+#REF!+#REF!+#REF!+#REF!+#REF!+#REF!+#REF!+#REF!+#REF!+#REF!+#REF!+#REF!+#REF!</definedName>
    <definedName name="_113F0">+#REF!+#REF!+#REF!+#REF!+#REF!+#REF!+#REF!+#REF!+#REF!+#REF!+#REF!+#REF!+#REF!+#REF!</definedName>
    <definedName name="_114__FDSAUDITLINK__" localSheetId="11"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4__FDSAUDITLINK__" localSheetId="3"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4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115__FDSAUDITLINK__" localSheetId="11"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5__FDSAUDITLINK__" localSheetId="3"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5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16__FDSAUDITLINK__" localSheetId="11"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6__FDSAUDITLINK__" localSheetId="3"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6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117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7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18__FDSAUDITLINK__" localSheetId="11"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8__FDSAUDITLINK__" localSheetId="3"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8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119__FDSAUDITLINK__" localSheetId="11"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19__FDSAUDITLINK__" localSheetId="3"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19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123Graph_BADV_PCGD" localSheetId="3" hidden="1">#REF!</definedName>
    <definedName name="_12__123Graph_BADV_PCGD" hidden="1">#REF!</definedName>
    <definedName name="_12__123Graph_BChart_58B" localSheetId="3" hidden="1">#REF!</definedName>
    <definedName name="_12__123Graph_BChart_58B" hidden="1">#REF!</definedName>
    <definedName name="_12__123Graph_DHO_MPRICE" localSheetId="3" hidden="1">#REF!</definedName>
    <definedName name="_12__123Graph_DHO_MPRICE" hidden="1">#REF!</definedName>
    <definedName name="_12__123Graph_XChart_58B" localSheetId="3" hidden="1">#REF!</definedName>
    <definedName name="_12__123Graph_XChart_58B" hidden="1">#REF!</definedName>
    <definedName name="_12__FDSAUDITLINK__" localSheetId="11"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FDSAUDITLINK__" localSheetId="3"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12_0SSCOMMAL" localSheetId="11">#REF!</definedName>
    <definedName name="_12_0SSCOMMAL" localSheetId="3">#REF!</definedName>
    <definedName name="_12_0SSCOMMAL">#REF!</definedName>
    <definedName name="_12_48RERUN" localSheetId="11">#REF!</definedName>
    <definedName name="_12_48RERUN" localSheetId="3">#REF!</definedName>
    <definedName name="_12_48RERUN">#REF!</definedName>
    <definedName name="_120__FDSAUDITLINK__" localSheetId="11"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0__FDSAUDITLINK__" localSheetId="3"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0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121__FDSAUDITLINK__" localSheetId="11"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1__FDSAUDITLINK__" localSheetId="3"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1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122__FDSAUDITLINK__" localSheetId="11"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2__FDSAUDITLINK__" localSheetId="3"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2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123__FDSAUDITLINK__" localSheetId="11"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__FDSAUDITLINK__" localSheetId="3"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234" localSheetId="11" hidden="1">#REF!</definedName>
    <definedName name="_1234" localSheetId="3" hidden="1">#REF!</definedName>
    <definedName name="_1234" hidden="1">#REF!</definedName>
    <definedName name="_123E0" localSheetId="11">+#REF!+#REF!+#REF!+#REF!+#REF!+#REF!+#REF!+#REF!+#REF!+#REF!+#REF!+#REF!+#REF!+#REF!</definedName>
    <definedName name="_123E0" localSheetId="3">+#REF!+#REF!+#REF!+#REF!+#REF!+#REF!+#REF!+#REF!+#REF!+#REF!+#REF!+#REF!+#REF!+#REF!</definedName>
    <definedName name="_123E0">+#REF!+#REF!+#REF!+#REF!+#REF!+#REF!+#REF!+#REF!+#REF!+#REF!+#REF!+#REF!+#REF!+#REF!</definedName>
    <definedName name="_123Grah_b1" hidden="1">#REF!</definedName>
    <definedName name="_124__FDSAUDITLINK__" localSheetId="11"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4__FDSAUDITLINK__" localSheetId="3"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4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25__FDSAUDITLINK__" localSheetId="11"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5__FDSAUDITLINK__" localSheetId="3"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5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26__FDSAUDITLINK__" localSheetId="11"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6__FDSAUDITLINK__" localSheetId="3"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6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27__FDSAUDITLINK__" localSheetId="11"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7__FDSAUDITLINK__" localSheetId="3"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7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128__FDSAUDITLINK__" localSheetId="11"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8__FDSAUDITLINK__" localSheetId="3"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8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29__FDSAUDITLINK__" localSheetId="11"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9__FDSAUDITLINK__" localSheetId="3"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9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12NEL" localSheetId="11">#REF!</definedName>
    <definedName name="_12NEL" localSheetId="3">#REF!</definedName>
    <definedName name="_12NEL">#REF!</definedName>
    <definedName name="_12SSCOMMAL" localSheetId="11">#REF!</definedName>
    <definedName name="_12SSCOMMAL" localSheetId="3">#REF!</definedName>
    <definedName name="_12SSCOMMAL">#REF!</definedName>
    <definedName name="_13__123Graph_BMAG_PCE" localSheetId="3" hidden="1">#REF!</definedName>
    <definedName name="_13__123Graph_BMAG_PCE" hidden="1">#REF!</definedName>
    <definedName name="_13__123Graph_DO_MPRICE" localSheetId="3" hidden="1">#REF!</definedName>
    <definedName name="_13__123Graph_DO_MPRICE" hidden="1">#REF!</definedName>
    <definedName name="_13_48DIARIZED" localSheetId="11">#REF!</definedName>
    <definedName name="_13_48DIARIZED" localSheetId="3">#REF!</definedName>
    <definedName name="_13_48DIARIZED">#REF!</definedName>
    <definedName name="_130__FDSAUDITLINK__" localSheetId="11"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0__FDSAUDITLINK__" localSheetId="3"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0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131__FDSAUDITLINK__" localSheetId="11"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1__FDSAUDITLINK__" localSheetId="3"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1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132__FDSAUDITLINK__" localSheetId="11"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2__FDSAUDITLINK__" localSheetId="3"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2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133__FDSAUDITLINK__" localSheetId="11"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__FDSAUDITLINK__" localSheetId="3"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133F0" localSheetId="11">+#REF!+#REF!+#REF!+#REF!+#REF!+#REF!+#REF!+#REF!+#REF!+#REF!+#REF!+#REF!+#REF!+#REF!</definedName>
    <definedName name="_133F0">+#REF!+#REF!+#REF!+#REF!+#REF!+#REF!+#REF!+#REF!+#REF!+#REF!+#REF!+#REF!+#REF!+#REF!</definedName>
    <definedName name="_134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4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135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5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5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136__FDSAUDITLINK__" localSheetId="11"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6__FDSAUDITLINK__" localSheetId="3"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6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137__FDSAUDITLINK__" localSheetId="11"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7__FDSAUDITLINK__" localSheetId="3"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7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138__FDSAUDITLINK__" localSheetId="11"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8__FDSAUDITLINK__" localSheetId="3"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8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3NEE_OPGA" localSheetId="11">#REF!</definedName>
    <definedName name="_13NEE_OPGA" localSheetId="3">#REF!</definedName>
    <definedName name="_13NEE_OPGA">#REF!</definedName>
    <definedName name="_14__123Graph_BNRET_PCE" localSheetId="3" hidden="1">#REF!</definedName>
    <definedName name="_14__123Graph_BNRET_PCE" hidden="1">#REF!</definedName>
    <definedName name="_14__123Graph_DOP75_25PRICE" localSheetId="3" hidden="1">#REF!</definedName>
    <definedName name="_14__123Graph_DOP75_25PRICE" hidden="1">#REF!</definedName>
    <definedName name="_14__123Graph_XChart_1A" localSheetId="3" hidden="1">#REF!</definedName>
    <definedName name="_14__123Graph_XChart_1A" hidden="1">#REF!</definedName>
    <definedName name="_14_0SSCOMMAL" localSheetId="11">#REF!</definedName>
    <definedName name="_14_0SSCOMMAL" localSheetId="3">#REF!</definedName>
    <definedName name="_14_0SSCOMMAL">#REF!</definedName>
    <definedName name="_14_48RDIARIZED" localSheetId="11">#REF!</definedName>
    <definedName name="_14_48RDIARIZED" localSheetId="3">#REF!</definedName>
    <definedName name="_14_48RDIARIZED">#REF!</definedName>
    <definedName name="_142XX_" localSheetId="11" hidden="1">#REF!</definedName>
    <definedName name="_142XX_" localSheetId="3" hidden="1">#REF!</definedName>
    <definedName name="_142XX_" hidden="1">#REF!</definedName>
    <definedName name="_143E0" localSheetId="11">+#REF!+#REF!+#REF!+#REF!+#REF!+#REF!+#REF!+#REF!+#REF!+#REF!+#REF!+#REF!+#REF!+#REF!</definedName>
    <definedName name="_143E0" localSheetId="3">+#REF!+#REF!+#REF!+#REF!+#REF!+#REF!+#REF!+#REF!+#REF!+#REF!+#REF!+#REF!+#REF!+#REF!</definedName>
    <definedName name="_143E0">+#REF!+#REF!+#REF!+#REF!+#REF!+#REF!+#REF!+#REF!+#REF!+#REF!+#REF!+#REF!+#REF!+#REF!</definedName>
    <definedName name="_144__123Graph_XCHART_1" localSheetId="3" hidden="1">#REF!</definedName>
    <definedName name="_144__123Graph_XCHART_1" hidden="1">#REF!</definedName>
    <definedName name="_14NEL" localSheetId="11">#REF!</definedName>
    <definedName name="_14NEL" localSheetId="3">#REF!</definedName>
    <definedName name="_14NEL">#REF!</definedName>
    <definedName name="_14SSCOMMAL" localSheetId="11">#REF!</definedName>
    <definedName name="_14SSCOMMAL" localSheetId="3">#REF!</definedName>
    <definedName name="_14SSCOMMAL">#REF!</definedName>
    <definedName name="_15__123Graph_BNRT_PCE" localSheetId="3" hidden="1">#REF!</definedName>
    <definedName name="_15__123Graph_BNRT_PCE" hidden="1">#REF!</definedName>
    <definedName name="_15__123Graph_DOP75_25RETURN" localSheetId="3" hidden="1">#REF!</definedName>
    <definedName name="_15__123Graph_DOP75_25RETURN" hidden="1">#REF!</definedName>
    <definedName name="_15__123Graph_XChart_58B" localSheetId="3" hidden="1">#REF!</definedName>
    <definedName name="_15__123Graph_XChart_58B" hidden="1">#REF!</definedName>
    <definedName name="_15_48RERUN" localSheetId="11">#REF!</definedName>
    <definedName name="_15_48RERUN" localSheetId="3">#REF!</definedName>
    <definedName name="_15_48RERUN">#REF!</definedName>
    <definedName name="_15_90DIARIZED" localSheetId="11">#REF!</definedName>
    <definedName name="_15_90DIARIZED">#REF!</definedName>
    <definedName name="_153E0" localSheetId="11">+#REF!+#REF!+#REF!+#REF!+#REF!+#REF!+#REF!+#REF!+#REF!+#REF!+#REF!+#REF!+#REF!+#REF!</definedName>
    <definedName name="_153E0">+#REF!+#REF!+#REF!+#REF!+#REF!+#REF!+#REF!+#REF!+#REF!+#REF!+#REF!+#REF!+#REF!+#REF!</definedName>
    <definedName name="_15SSCOMMAL" localSheetId="11">#REF!</definedName>
    <definedName name="_15SSCOMMAL" localSheetId="3">#REF!</definedName>
    <definedName name="_15SSCOMMAL">#REF!</definedName>
    <definedName name="_16__123Graph_CADV_PCE" localSheetId="3" hidden="1">#REF!</definedName>
    <definedName name="_16__123Graph_CADV_PCE" hidden="1">#REF!</definedName>
    <definedName name="_16__123Graph_EHO_MPRICE" localSheetId="3" hidden="1">#REF!</definedName>
    <definedName name="_16__123Graph_EHO_MPRICE" hidden="1">#REF!</definedName>
    <definedName name="_16__FDSAUDITLINK__" localSheetId="11"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_FDSAUDITLINK__" localSheetId="3"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16_48DIARIZED" localSheetId="11">#REF!</definedName>
    <definedName name="_16_48DIARIZED">#REF!</definedName>
    <definedName name="_16_90RDIARIZED" localSheetId="11">#REF!</definedName>
    <definedName name="_16_90RDIARIZED">#REF!</definedName>
    <definedName name="_163E0" localSheetId="11">+#REF!+#REF!+#REF!+#REF!+#REF!+#REF!+#REF!+#REF!+#REF!+#REF!+#REF!+#REF!+#REF!+#REF!</definedName>
    <definedName name="_163E0">+#REF!+#REF!+#REF!+#REF!+#REF!+#REF!+#REF!+#REF!+#REF!+#REF!+#REF!+#REF!+#REF!+#REF!</definedName>
    <definedName name="_17__123Graph_EO_MPRICE" localSheetId="3" hidden="1">#REF!</definedName>
    <definedName name="_17__123Graph_EO_MPRICE" hidden="1">#REF!</definedName>
    <definedName name="_17__123Graph_XADV_GDP" localSheetId="3" hidden="1">#REF!</definedName>
    <definedName name="_17__123Graph_XADV_GDP" hidden="1">#REF!</definedName>
    <definedName name="_17__FDSAUDITLINK__" localSheetId="11"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_FDSAUDITLINK__" localSheetId="3"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17_90RERUN" localSheetId="11">#REF!</definedName>
    <definedName name="_17_90RERUN">#REF!</definedName>
    <definedName name="_173__123Graph_ACHART_4" localSheetId="3" hidden="1">#REF!</definedName>
    <definedName name="_173__123Graph_ACHART_4" hidden="1">#REF!</definedName>
    <definedName name="_18__123Graph_EOP75_25PRICE" localSheetId="3" hidden="1">#REF!</definedName>
    <definedName name="_18__123Graph_EOP75_25PRICE" hidden="1">#REF!</definedName>
    <definedName name="_18__123Graph_XADV_GDPR" localSheetId="3" hidden="1">#REF!</definedName>
    <definedName name="_18__123Graph_XADV_GDPR" hidden="1">#REF!</definedName>
    <definedName name="_18__FDSAUDITLINK__" localSheetId="11"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_FDSAUDITLINK__" localSheetId="3"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_FDSAUDITLINK__" hidden="1">{"fdsup://directions/FAT Viewer?action=UPDATE&amp;creator=factSet&amp;DYN_ARGS=true&amp;DOC_NAME=FAT:RGQ_ENTRPR_VAL_EV_SOURCE_WINDOW.FAT&amp;VAR:ID1=D&amp;VAR:SDATE=20100312&amp;VAR:FDATE=20091231&amp;VAR:FREQ=DAILY&amp;VAR:RELITEM=&amp;VAR:CURRENCY=USD&amp;VAR:DB_TYPE=&amp;VAR:UNITS=M&amp;window=popup&amp;w","idth=535&amp;height=425&amp;START_MAXIMIZED=FALSE&amp;Y=120"}</definedName>
    <definedName name="_18_48RDIARIZED" localSheetId="11">#REF!</definedName>
    <definedName name="_18_48RDIARIZED">#REF!</definedName>
    <definedName name="_18_90DIARIZED" localSheetId="11">#REF!</definedName>
    <definedName name="_18_90DIARIZED">#REF!</definedName>
    <definedName name="_18ACCT_SUMM" localSheetId="11">#REF!</definedName>
    <definedName name="_18ACCT_SUMM">#REF!</definedName>
    <definedName name="_19__123Graph_EOP75_25RETURN" localSheetId="3" hidden="1">#REF!</definedName>
    <definedName name="_19__123Graph_EOP75_25RETURN" hidden="1">#REF!</definedName>
    <definedName name="_19__123Graph_XADV_PCE" localSheetId="3" hidden="1">#REF!</definedName>
    <definedName name="_19__123Graph_XADV_PCE" hidden="1">#REF!</definedName>
    <definedName name="_19__FDSAUDITLINK__" localSheetId="11"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_FDSAUDITLINK__" localSheetId="3"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19_48RERUN" localSheetId="11">#REF!</definedName>
    <definedName name="_19_48RERUN">#REF!</definedName>
    <definedName name="_19_90RDIARIZED" localSheetId="11">#REF!</definedName>
    <definedName name="_19_90RDIARIZED">#REF!</definedName>
    <definedName name="_193E0" localSheetId="11">+#REF!+#REF!+#REF!+#REF!+#REF!+#REF!+#REF!+#REF!+#REF!+#REF!+#REF!+#REF!+#REF!+#REF!</definedName>
    <definedName name="_193E0">+#REF!+#REF!+#REF!+#REF!+#REF!+#REF!+#REF!+#REF!+#REF!+#REF!+#REF!+#REF!+#REF!+#REF!</definedName>
    <definedName name="_1A3D0" localSheetId="11">+#REF!+#REF!+#REF!+#REF!+#REF!+#REF!+#REF!+#REF!+#REF!+#REF!+#REF!+#REF!+#REF!+#REF!</definedName>
    <definedName name="_1A3D0">+#REF!+#REF!+#REF!+#REF!+#REF!+#REF!+#REF!+#REF!+#REF!+#REF!+#REF!+#REF!+#REF!+#REF!</definedName>
    <definedName name="_1B3D0" localSheetId="11">+#REF!+#REF!+#REF!+#REF!+#REF!+#REF!+#REF!+#REF!+#REF!+#REF!+#REF!+#REF!+#REF!+#REF!</definedName>
    <definedName name="_1B3D0">+#REF!+#REF!+#REF!+#REF!+#REF!+#REF!+#REF!+#REF!+#REF!+#REF!+#REF!+#REF!+#REF!+#REF!</definedName>
    <definedName name="_1B3F0">+#REF!+#REF!+#REF!+#REF!+#REF!+#REF!+#REF!+#REF!+#REF!+#REF!+#REF!+#REF!+#REF!+#REF!</definedName>
    <definedName name="_1C3E0">+#REF!+#REF!+#REF!+#REF!+#REF!+#REF!+#REF!+#REF!+#REF!+#REF!+#REF!+#REF!+#REF!+#REF!</definedName>
    <definedName name="_1D3F0">+#REF!+#REF!+#REF!+#REF!+#REF!+#REF!+#REF!+#REF!+#REF!+#REF!+#REF!+#REF!+#REF!+#REF!</definedName>
    <definedName name="_1E_1">#N/A</definedName>
    <definedName name="_1E3E0" localSheetId="11">+#REF!+#REF!+#REF!+#REF!+#REF!+#REF!+#REF!+#REF!+#REF!+#REF!+#REF!+#REF!+#REF!+#REF!</definedName>
    <definedName name="_1E3E0">+#REF!+#REF!+#REF!+#REF!+#REF!+#REF!+#REF!+#REF!+#REF!+#REF!+#REF!+#REF!+#REF!+#REF!</definedName>
    <definedName name="_1PREV_SVI_COST" localSheetId="3">#REF!</definedName>
    <definedName name="_1PREV_SVI_COST">#REF!</definedName>
    <definedName name="_2___123Graph_AChart_58B" localSheetId="3" hidden="1">#REF!</definedName>
    <definedName name="_2___123Graph_AChart_58B" hidden="1">#REF!</definedName>
    <definedName name="_2__123Graph_AADV_GDPR" localSheetId="3" hidden="1">#REF!</definedName>
    <definedName name="_2__123Graph_AADV_GDPR" hidden="1">#REF!</definedName>
    <definedName name="_2__123Graph_AChart_1A" localSheetId="3" hidden="1">#REF!</definedName>
    <definedName name="_2__123Graph_AChart_1A" hidden="1">#REF!</definedName>
    <definedName name="_2__123Graph_AChart_58B" localSheetId="3" hidden="1">#REF!</definedName>
    <definedName name="_2__123Graph_AChart_58B" hidden="1">#REF!</definedName>
    <definedName name="_2__123Graph_AOP75_25PRICE" localSheetId="11" hidden="1">#REF!</definedName>
    <definedName name="_2__123Graph_AOP75_25PRICE" localSheetId="3" hidden="1">#REF!</definedName>
    <definedName name="_2__123Graph_AOP75_25PRICE" hidden="1">#REF!</definedName>
    <definedName name="_2__FDSAUDITLINK__" localSheetId="11"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_FDSAUDITLINK__" localSheetId="3"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_FDSAUDITLINK__" hidden="1">{"fdsup://directions/FAT Viewer?action=UPDATE&amp;creator=factset&amp;DYN_ARGS=TRUE&amp;DOC_NAME=FAT:FQL_AUDITING_CLIENT_TEMPLATE.FAT&amp;display_string=Audit&amp;VAR:KEY=WVIXSBGRCB&amp;VAR:QUERY=Q1NGX0RJVl9ZTEQoQU5OLDAp&amp;WINDOW=FIRST_POPUP&amp;HEIGHT=450&amp;WIDTH=450&amp;START_MAXIMIZED=FALS","E&amp;VAR:CALENDAR=US&amp;VAR:SYMBOL=234720&amp;VAR:INDEX=0"}</definedName>
    <definedName name="_2_0NEL" localSheetId="11">#REF!</definedName>
    <definedName name="_2_0NEL" localSheetId="3">#REF!</definedName>
    <definedName name="_2_0NEL">#REF!</definedName>
    <definedName name="_2_0SSCOMMAL" localSheetId="11">#REF!</definedName>
    <definedName name="_2_0SSCOMMAL" localSheetId="3">#REF!</definedName>
    <definedName name="_2_0SSCOMMAL">#REF!</definedName>
    <definedName name="_2_48DIARIZED" localSheetId="11">#REF!</definedName>
    <definedName name="_2_48DIARIZED" localSheetId="3">#REF!</definedName>
    <definedName name="_2_48DIARIZED">#REF!</definedName>
    <definedName name="_2_48RDIARIZED" localSheetId="11">#REF!</definedName>
    <definedName name="_2_48RDIARIZED">#REF!</definedName>
    <definedName name="_20__123Graph_FHO_MPRICE" localSheetId="3" hidden="1">#REF!</definedName>
    <definedName name="_20__123Graph_FHO_MPRICE" hidden="1">#REF!</definedName>
    <definedName name="_20__123Graph_XADV_PCGD" localSheetId="3" hidden="1">#REF!</definedName>
    <definedName name="_20__123Graph_XADV_PCGD" hidden="1">#REF!</definedName>
    <definedName name="_20__FDSAUDITLINK__" localSheetId="11"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_FDSAUDITLINK__" localSheetId="3"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0_90RERUN" localSheetId="11">#REF!</definedName>
    <definedName name="_20_90RERUN">#REF!</definedName>
    <definedName name="_209__123Graph_AChart_58B" localSheetId="3" hidden="1">#REF!</definedName>
    <definedName name="_209__123Graph_AChart_58B" hidden="1">#REF!</definedName>
    <definedName name="_20NEE_OPGA" localSheetId="11">#REF!</definedName>
    <definedName name="_20NEE_OPGA" localSheetId="3">#REF!</definedName>
    <definedName name="_20NEE_OPGA">#REF!</definedName>
    <definedName name="_21__123Graph_FO_MPRICE" localSheetId="3" hidden="1">#REF!</definedName>
    <definedName name="_21__123Graph_FO_MPRICE" hidden="1">#REF!</definedName>
    <definedName name="_21__123Graph_XMAG_PCE" localSheetId="3" hidden="1">#REF!</definedName>
    <definedName name="_21__123Graph_XMAG_PCE" hidden="1">#REF!</definedName>
    <definedName name="_21__FDSAUDITLINK__" localSheetId="11"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__FDSAUDITLINK__" localSheetId="3"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21ACCT_SUMM" localSheetId="11">#REF!</definedName>
    <definedName name="_21ACCT_SUMM">#REF!</definedName>
    <definedName name="_22__123Graph_FOP75_25PRICE" localSheetId="3" hidden="1">#REF!</definedName>
    <definedName name="_22__123Graph_FOP75_25PRICE" hidden="1">#REF!</definedName>
    <definedName name="_22__123Graph_XNRET_PCE" localSheetId="3" hidden="1">#REF!</definedName>
    <definedName name="_22__123Graph_XNRET_PCE" hidden="1">#REF!</definedName>
    <definedName name="_22__FDSAUDITLINK__" localSheetId="11"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_FDSAUDITLINK__" localSheetId="3"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_FDSAUDITLINK__" hidden="1">{"fdsup://directions/FAT Viewer?action=UPDATE&amp;creator=factSet&amp;DYN_ARGS=true&amp;DOC_NAME=FAT:RGQ_ENTRPR_VAL_EV_SOURCE_WINDOW.FAT&amp;VAR:ID1=MGEE&amp;VAR:SDATE=20100312&amp;VAR:FDATE=20091231&amp;VAR:FREQ=DAILY&amp;VAR:RELITEM=&amp;VAR:CURRENCY=USD&amp;VAR:DB_TYPE=&amp;VAR:UNITS=M&amp;window=popu","p&amp;width=535&amp;height=425&amp;START_MAXIMIZED=FALSE&amp;Y=120"}</definedName>
    <definedName name="_22_0NEL" localSheetId="11">#REF!</definedName>
    <definedName name="_22_0NEL" localSheetId="3">#REF!</definedName>
    <definedName name="_22_0NEL">#REF!</definedName>
    <definedName name="_220__123Graph_ACHART_8" localSheetId="3" hidden="1">#REF!</definedName>
    <definedName name="_220__123Graph_ACHART_8" hidden="1">#REF!</definedName>
    <definedName name="_22NEL" localSheetId="11">#REF!</definedName>
    <definedName name="_22NEL" localSheetId="3">#REF!</definedName>
    <definedName name="_22NEL">#REF!</definedName>
    <definedName name="_23__123Graph_FOP75_25RETURN" localSheetId="3" hidden="1">#REF!</definedName>
    <definedName name="_23__123Graph_FOP75_25RETURN" hidden="1">#REF!</definedName>
    <definedName name="_23__123Graph_XNRET_RS" localSheetId="3" hidden="1">#REF!</definedName>
    <definedName name="_23__123Graph_XNRET_RS" hidden="1">#REF!</definedName>
    <definedName name="_23__FDSAUDITLINK__" localSheetId="11"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_FDSAUDITLINK__" localSheetId="3"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_FDSAUDITLINK__" hidden="1">{"fdsup://directions/FAT Viewer?action=UPDATE&amp;creator=factSet&amp;DYN_ARGS=true&amp;DOC_NAME=FAT:RGQ_ENTRPR_VAL_EV_SOURCE_WINDOW.FAT&amp;VAR:ID1=TEG&amp;VAR:SDATE=20100312&amp;VAR:FDATE=20091231&amp;VAR:FREQ=DAILY&amp;VAR:RELITEM=&amp;VAR:CURRENCY=USD&amp;VAR:DB_TYPE=&amp;VAR:UNITS=M&amp;window=popup","&amp;width=535&amp;height=425&amp;START_MAXIMIZED=FALSE&amp;Y=120"}</definedName>
    <definedName name="_23_0NEL" localSheetId="11">#REF!</definedName>
    <definedName name="_23_0NEL" localSheetId="3">#REF!</definedName>
    <definedName name="_23_0NEL">#REF!</definedName>
    <definedName name="_23_90DIARIZED" localSheetId="11">#REF!</definedName>
    <definedName name="_23_90DIARIZED" localSheetId="3">#REF!</definedName>
    <definedName name="_23_90DIARIZED">#REF!</definedName>
    <definedName name="_24__123Graph_BCHART_1" localSheetId="3" hidden="1">#REF!</definedName>
    <definedName name="_24__123Graph_BCHART_1" hidden="1">#REF!</definedName>
    <definedName name="_24__123Graph_XCHART_1" localSheetId="3" hidden="1">#REF!</definedName>
    <definedName name="_24__123Graph_XCHART_1" hidden="1">#REF!</definedName>
    <definedName name="_24__123Graph_XNRT_PCE" localSheetId="3" hidden="1">#REF!</definedName>
    <definedName name="_24__123Graph_XNRT_PCE" hidden="1">#REF!</definedName>
    <definedName name="_24__FDSAUDITLINK__" localSheetId="11"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__FDSAUDITLINK__" localSheetId="3"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__FDSAUDITLINK__" hidden="1">{"fdsup://directions/FAT Viewer?action=UPDATE&amp;creator=factSet&amp;DYN_ARGS=true&amp;DOC_NAME=FAT:RGQ_ENTRPR_VAL_EV_SOURCE_WINDOW.FAT&amp;VAR:ID1=GXP&amp;VAR:SDATE=20100312&amp;VAR:FDATE=20091231&amp;VAR:FREQ=DAILY&amp;VAR:RELITEM=&amp;VAR:CURRENCY=USD&amp;VAR:DB_TYPE=&amp;VAR:UNITS=M&amp;window=popup","&amp;width=535&amp;height=425&amp;START_MAXIMIZED=FALSE&amp;Y=120"}</definedName>
    <definedName name="_240__123Graph_XCHART_1" localSheetId="3" hidden="1">#REF!</definedName>
    <definedName name="_240__123Graph_XCHART_1" hidden="1">#REF!</definedName>
    <definedName name="_24SSCOMMAL" localSheetId="11">#REF!</definedName>
    <definedName name="_24SSCOMMAL" localSheetId="3">#REF!</definedName>
    <definedName name="_24SSCOMMAL">#REF!</definedName>
    <definedName name="_25__123Graph_XOP75_25PRICE" localSheetId="3" hidden="1">#REF!</definedName>
    <definedName name="_25__123Graph_XOP75_25PRICE" hidden="1">#REF!</definedName>
    <definedName name="_25__FDSAUDITLINK__" localSheetId="11"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_FDSAUDITLINK__" localSheetId="3"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_FDSAUDITLINK__" hidden="1">{"fdsup://directions/FAT Viewer?action=UPDATE&amp;creator=factSet&amp;DYN_ARGS=true&amp;DOC_NAME=FAT:RGQ_ENTRPR_VAL_EV_SOURCE_WINDOW.FAT&amp;VAR:ID1=EPD&amp;VAR:SDATE=20100312&amp;VAR:FDATE=20091231&amp;VAR:FREQ=DAILY&amp;VAR:RELITEM=&amp;VAR:CURRENCY=USD&amp;VAR:DB_TYPE=&amp;VAR:UNITS=M&amp;window=popup","&amp;width=535&amp;height=425&amp;START_MAXIMIZED=FALSE&amp;Y=120"}</definedName>
    <definedName name="_25_90RDIARIZED" localSheetId="11">#REF!</definedName>
    <definedName name="_25_90RDIARIZED">#REF!</definedName>
    <definedName name="_25NEE_OPGA" localSheetId="11">#REF!</definedName>
    <definedName name="_25NEE_OPGA" localSheetId="3">#REF!</definedName>
    <definedName name="_25NEE_OPGA">#REF!</definedName>
    <definedName name="_26__123Graph_XOP75_25RETURN" localSheetId="11" hidden="1">#REF!</definedName>
    <definedName name="_26__123Graph_XOP75_25RETURN" localSheetId="3" hidden="1">#REF!</definedName>
    <definedName name="_26__123Graph_XOP75_25RETURN" hidden="1">#REF!</definedName>
    <definedName name="_26__FDSAUDITLINK__" localSheetId="11"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_FDSAUDITLINK__" localSheetId="3"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_FDSAUDITLINK__" hidden="1">{"fdsup://directions/FAT Viewer?action=UPDATE&amp;creator=factSet&amp;DYN_ARGS=true&amp;DOC_NAME=FAT:RGQ_ENTRPR_VAL_EV_SOURCE_WINDOW.FAT&amp;VAR:ID1=ENOC&amp;VAR:SDATE=20100312&amp;VAR:FDATE=20091231&amp;VAR:FREQ=DAILY&amp;VAR:RELITEM=&amp;VAR:CURRENCY=USD&amp;VAR:DB_TYPE=&amp;VAR:UNITS=M&amp;window=popu","p&amp;width=535&amp;height=425&amp;START_MAXIMIZED=FALSE&amp;Y=120"}</definedName>
    <definedName name="_26_90RERUN" localSheetId="11">#REF!</definedName>
    <definedName name="_26_90RERUN">#REF!</definedName>
    <definedName name="_27__FDSAUDITLINK__" localSheetId="11"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__FDSAUDITLINK__" localSheetId="3"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__FDSAUDITLINK__" hidden="1">{"fdsup://directions/FAT Viewer?action=UPDATE&amp;creator=factSet&amp;DYN_ARGS=true&amp;DOC_NAME=FAT:RGQ_ENTRPR_VAL_EV_SOURCE_WINDOW.FAT&amp;VAR:ID1=DUK&amp;VAR:SDATE=20100312&amp;VAR:FDATE=20091231&amp;VAR:FREQ=DAILY&amp;VAR:RELITEM=&amp;VAR:CURRENCY=USD&amp;VAR:DB_TYPE=&amp;VAR:UNITS=M&amp;window=popup","&amp;width=535&amp;height=425&amp;START_MAXIMIZED=FALSE&amp;Y=120"}</definedName>
    <definedName name="_27ACCT_SUMM" localSheetId="11">#REF!</definedName>
    <definedName name="_27ACCT_SUMM">#REF!</definedName>
    <definedName name="_27NEL" localSheetId="11">#REF!</definedName>
    <definedName name="_27NEL">#REF!</definedName>
    <definedName name="_28__FDSAUDITLINK__" localSheetId="11"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8__FDSAUDITLINK__" localSheetId="3"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8__FDSAUDITLINK__" hidden="1">{"fdsup://directions/FAT Viewer?action=UPDATE&amp;creator=factSet&amp;DYN_ARGS=true&amp;DOC_NAME=FAT:RGQ_ENTRPR_VAL_EV_SOURCE_WINDOW.FAT&amp;VAR:ID1=CNX&amp;VAR:SDATE=20100312&amp;VAR:FDATE=20091231&amp;VAR:FREQ=DAILY&amp;VAR:RELITEM=&amp;VAR:CURRENCY=USD&amp;VAR:DB_TYPE=&amp;VAR:UNITS=M&amp;window=popup","&amp;width=535&amp;height=425&amp;START_MAXIMIZED=FALSE&amp;Y=120"}</definedName>
    <definedName name="_29__FDSAUDITLINK__" localSheetId="11"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__FDSAUDITLINK__" localSheetId="3"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__FDSAUDITLINK__" hidden="1">{"fdsup://directions/FAT Viewer?action=UPDATE&amp;creator=factSet&amp;DYN_ARGS=true&amp;DOC_NAME=FAT:RGQ_ENTRPR_VAL_EV_SOURCE_WINDOW.FAT&amp;VAR:ID1=CPN&amp;VAR:SDATE=20100312&amp;VAR:FDATE=20091231&amp;VAR:FREQ=DAILY&amp;VAR:RELITEM=&amp;VAR:CURRENCY=USD&amp;VAR:DB_TYPE=&amp;VAR:UNITS=M&amp;window=popup","&amp;width=535&amp;height=425&amp;START_MAXIMIZED=FALSE&amp;Y=120"}</definedName>
    <definedName name="_291__123Graph_BChart_1A" localSheetId="3" hidden="1">#REF!</definedName>
    <definedName name="_291__123Graph_BChart_1A" hidden="1">#REF!</definedName>
    <definedName name="_29SSCOMMAL" localSheetId="11">#REF!</definedName>
    <definedName name="_29SSCOMMAL" localSheetId="3">#REF!</definedName>
    <definedName name="_29SSCOMMAL">#REF!</definedName>
    <definedName name="_3___123Graph_BChart_1A" localSheetId="3" hidden="1">#REF!</definedName>
    <definedName name="_3___123Graph_BChart_1A" hidden="1">#REF!</definedName>
    <definedName name="_3__123Graph_AADV_PCE" localSheetId="3" hidden="1">#REF!</definedName>
    <definedName name="_3__123Graph_AADV_PCE" hidden="1">#REF!</definedName>
    <definedName name="_3__123Graph_AChart_58B" localSheetId="3" hidden="1">#REF!</definedName>
    <definedName name="_3__123Graph_AChart_58B" hidden="1">#REF!</definedName>
    <definedName name="_3__123Graph_AOP75_25RETURN" localSheetId="11" hidden="1">#REF!</definedName>
    <definedName name="_3__123Graph_AOP75_25RETURN" localSheetId="3" hidden="1">#REF!</definedName>
    <definedName name="_3__123Graph_AOP75_25RETURN" hidden="1">#REF!</definedName>
    <definedName name="_3__123Graph_BCHART_1" localSheetId="3" hidden="1">#REF!</definedName>
    <definedName name="_3__123Graph_BCHART_1" hidden="1">#REF!</definedName>
    <definedName name="_3__123Graph_BChart_1A" localSheetId="3" hidden="1">#REF!</definedName>
    <definedName name="_3__123Graph_BChart_1A" hidden="1">#REF!</definedName>
    <definedName name="_3__FDSAUDITLINK__" localSheetId="11"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_FDSAUDITLINK__" localSheetId="3"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3_0NEL" localSheetId="3">#REF!</definedName>
    <definedName name="_3_0NEL">#REF!</definedName>
    <definedName name="_3_191ANALYSIS" localSheetId="11">#REF!</definedName>
    <definedName name="_3_191ANALYSIS" localSheetId="3">#REF!</definedName>
    <definedName name="_3_191ANALYSIS">#REF!</definedName>
    <definedName name="_3_48RDIARIZED" localSheetId="11">#REF!</definedName>
    <definedName name="_3_48RDIARIZED">#REF!</definedName>
    <definedName name="_3_90DIARIZED" localSheetId="11">#REF!</definedName>
    <definedName name="_3_90DIARIZED">#REF!</definedName>
    <definedName name="_30__FDSAUDITLINK__" localSheetId="11"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0__FDSAUDITLINK__" localSheetId="3"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0__FDSAUDITLINK__" hidden="1">{"fdsup://directions/FAT Viewer?action=UPDATE&amp;creator=factSet&amp;DYN_ARGS=true&amp;DOC_NAME=FAT:RGQ_ENTRPR_VAL_EV_SOURCE_WINDOW.FAT&amp;VAR:ID1=ATP-CA&amp;VAR:SDATE=20100312&amp;VAR:FDATE=20090930&amp;VAR:FREQ=DAILY&amp;VAR:RELITEM=&amp;VAR:CURRENCY=USD&amp;VAR:DB_TYPE=&amp;VAR:UNITS=M&amp;window=po","pup&amp;width=535&amp;height=425&amp;START_MAXIMIZED=FALSE&amp;Y=120"}</definedName>
    <definedName name="_31__FDSAUDITLINK__" localSheetId="11"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_FDSAUDITLINK__" localSheetId="3"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_FDSAUDITLINK__" hidden="1">{"fdsup://directions/FAT Viewer?action=UPDATE&amp;creator=factSet&amp;DYN_ARGS=true&amp;DOC_NAME=FAT:RGQ_ENTRPR_VAL_EV_SOURCE_WINDOW.FAT&amp;VAR:ID1=ALE&amp;VAR:SDATE=20100312&amp;VAR:FDATE=20091231&amp;VAR:FREQ=DAILY&amp;VAR:RELITEM=&amp;VAR:CURRENCY=USD&amp;VAR:DB_TYPE=&amp;VAR:UNITS=M&amp;window=popup","&amp;width=535&amp;height=425&amp;START_MAXIMIZED=FALSE&amp;Y=120"}</definedName>
    <definedName name="_31_Dec_00">#REF!</definedName>
    <definedName name="_31_Jan_01">#REF!</definedName>
    <definedName name="_31NEE_OPGA" localSheetId="11">#REF!</definedName>
    <definedName name="_31NEE_OPGA" localSheetId="3">#REF!</definedName>
    <definedName name="_31NEE_OPGA">#REF!</definedName>
    <definedName name="_32__FDSAUDITLINK__" localSheetId="11"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2__FDSAUDITLINK__" localSheetId="3"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2__FDSAUDITLINK__" hidden="1">{"fdsup://directions/FAT Viewer?action=UPDATE&amp;creator=factSet&amp;DYN_ARGS=true&amp;DOC_NAME=FAT:RGQ_ENTRPR_VAL_EV_SOURCE_WINDOW.FAT&amp;VAR:ID1=XEL&amp;VAR:SDATE=20100312&amp;VAR:FDATE=20091231&amp;VAR:FREQ=DAILY&amp;VAR:RELITEM=&amp;VAR:CURRENCY=USD&amp;VAR:DB_TYPE=&amp;VAR:UNITS=M&amp;window=popup","&amp;width=535&amp;height=425&amp;START_MAXIMIZED=FALSE&amp;Y=120"}</definedName>
    <definedName name="_33__FDSAUDITLINK__" localSheetId="11"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__FDSAUDITLINK__" localSheetId="3"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33NEL" localSheetId="11">#REF!</definedName>
    <definedName name="_33NEL">#REF!</definedName>
    <definedName name="_34__FDSAUDITLINK__" localSheetId="11"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4__FDSAUDITLINK__" localSheetId="3"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4__FDSAUDITLINK__" hidden="1">{"fdsup://directions/FAT Viewer?action=UPDATE&amp;creator=factSet&amp;DYN_ARGS=true&amp;DOC_NAME=FAT:RGQ_ENTRPR_VAL_EV_SOURCE_WINDOW.FAT&amp;VAR:ID1=PGN&amp;VAR:SDATE=20100312&amp;VAR:FDATE=20091231&amp;VAR:FREQ=DAILY&amp;VAR:RELITEM=&amp;VAR:CURRENCY=USD&amp;VAR:DB_TYPE=&amp;VAR:UNITS=M&amp;window=popup","&amp;width=535&amp;height=425&amp;START_MAXIMIZED=FALSE&amp;Y=120"}</definedName>
    <definedName name="_35__FDSAUDITLINK__" localSheetId="11"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__FDSAUDITLINK__" localSheetId="3"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__FDSAUDITLINK__" hidden="1">{"fdsup://directions/FAT Viewer?action=UPDATE&amp;creator=factSet&amp;DYN_ARGS=true&amp;DOC_NAME=FAT:RGQ_ENTRPR_VAL_EV_SOURCE_WINDOW.FAT&amp;VAR:ID1=OTTR&amp;VAR:SDATE=20100312&amp;VAR:FDATE=20091231&amp;VAR:FREQ=DAILY&amp;VAR:RELITEM=&amp;VAR:CURRENCY=USD&amp;VAR:DB_TYPE=&amp;VAR:UNITS=M&amp;window=popu","p&amp;width=535&amp;height=425&amp;START_MAXIMIZED=FALSE&amp;Y=120"}</definedName>
    <definedName name="_35SSCOMMAL" localSheetId="11">#REF!</definedName>
    <definedName name="_35SSCOMMAL">#REF!</definedName>
    <definedName name="_36__123Graph_AChart_1A" localSheetId="3" hidden="1">#REF!</definedName>
    <definedName name="_36__123Graph_AChart_1A" hidden="1">#REF!</definedName>
    <definedName name="_36__FDSAUDITLINK__" localSheetId="11"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6__FDSAUDITLINK__" localSheetId="3"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6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37__123Graph_AChart_58B" localSheetId="3" hidden="1">#REF!</definedName>
    <definedName name="_37__123Graph_AChart_58B" hidden="1">#REF!</definedName>
    <definedName name="_37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7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7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38__FDSAUDITLINK__" localSheetId="11"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8__FDSAUDITLINK__" localSheetId="3"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8__FDSAUDITLINK__" hidden="1">{"fdsup://directions/FAT Viewer?action=UPDATE&amp;creator=factSet&amp;DYN_ARGS=true&amp;DOC_NAME=FAT:RGQ_ENTRPR_VAL_EV_SOURCE_WINDOW.FAT&amp;VAR:ID1=WGL&amp;VAR:SDATE=20100312&amp;VAR:FDATE=20091231&amp;VAR:FREQ=DAILY&amp;VAR:RELITEM=&amp;VAR:CURRENCY=USD&amp;VAR:DB_TYPE=&amp;VAR:UNITS=M&amp;window=popup","&amp;width=535&amp;height=425&amp;START_MAXIMIZED=FALSE&amp;Y=120"}</definedName>
    <definedName name="_39__FDSAUDITLINK__" localSheetId="11"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39__FDSAUDITLINK__" localSheetId="3"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39__FDSAUDITLINK__" hidden="1">{"fdsup://directions/FAT Viewer?action=UPDATE&amp;creator=factSet&amp;DYN_ARGS=true&amp;DOC_NAME=FAT:RGQ_ENTRPR_VAL_EV_SOURCE_WINDOW.FAT&amp;VAR:ID1=UGI&amp;VAR:SDATE=20100312&amp;VAR:FDATE=20091231&amp;VAR:FREQ=DAILY&amp;VAR:RELITEM=&amp;VAR:CURRENCY=USD&amp;VAR:DB_TYPE=&amp;VAR:UNITS=M&amp;window=popup","&amp;width=535&amp;height=425&amp;START_MAXIMIZED=FALSE&amp;Y=120"}</definedName>
    <definedName name="_4___123Graph_BChart_58B" localSheetId="3" hidden="1">#REF!</definedName>
    <definedName name="_4___123Graph_BChart_58B" hidden="1">#REF!</definedName>
    <definedName name="_4__123Graph_AADV_PCGD" localSheetId="3" hidden="1">#REF!</definedName>
    <definedName name="_4__123Graph_AADV_PCGD" hidden="1">#REF!</definedName>
    <definedName name="_4__123Graph_ACHART_1" localSheetId="3" hidden="1">#REF!</definedName>
    <definedName name="_4__123Graph_ACHART_1" hidden="1">#REF!</definedName>
    <definedName name="_4__123Graph_BCHART_1" localSheetId="3" hidden="1">#REF!</definedName>
    <definedName name="_4__123Graph_BCHART_1" hidden="1">#REF!</definedName>
    <definedName name="_4__123Graph_BChart_1A" localSheetId="3" hidden="1">#REF!</definedName>
    <definedName name="_4__123Graph_BChart_1A" hidden="1">#REF!</definedName>
    <definedName name="_4__123Graph_BChart_58B" localSheetId="3" hidden="1">#REF!</definedName>
    <definedName name="_4__123Graph_BChart_58B" hidden="1">#REF!</definedName>
    <definedName name="_4__FDSAUDITLINK__" localSheetId="11"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_FDSAUDITLINK__" localSheetId="3"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4_0NEL" localSheetId="11">#REF!</definedName>
    <definedName name="_4_0NEL" localSheetId="3">#REF!</definedName>
    <definedName name="_4_0NEL">#REF!</definedName>
    <definedName name="_4_0SSCOMMAL" localSheetId="11">#REF!</definedName>
    <definedName name="_4_0SSCOMMAL" localSheetId="3">#REF!</definedName>
    <definedName name="_4_0SSCOMMAL">#REF!</definedName>
    <definedName name="_4_191ANALYSIS" localSheetId="11">#REF!</definedName>
    <definedName name="_4_191ANALYSIS" localSheetId="3">#REF!</definedName>
    <definedName name="_4_191ANALYSIS">#REF!</definedName>
    <definedName name="_4_90DIARIZED" localSheetId="11">#REF!</definedName>
    <definedName name="_4_90DIARIZED">#REF!</definedName>
    <definedName name="_4_90RDIARIZED" localSheetId="11">#REF!</definedName>
    <definedName name="_4_90RDIARIZED">#REF!</definedName>
    <definedName name="_40__123Graph_BCHART_1" localSheetId="3" hidden="1">#REF!</definedName>
    <definedName name="_40__123Graph_BCHART_1" hidden="1">#REF!</definedName>
    <definedName name="_40__FDSAUDITLINK__" localSheetId="11"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0__FDSAUDITLINK__" localSheetId="3"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0__FDSAUDITLINK__" hidden="1">{"fdsup://directions/FAT Viewer?action=UPDATE&amp;creator=factSet&amp;DYN_ARGS=true&amp;DOC_NAME=FAT:RGQ_ENTRPR_VAL_EV_SOURCE_WINDOW.FAT&amp;VAR:ID1=TE&amp;VAR:SDATE=20100312&amp;VAR:FDATE=20091231&amp;VAR:FREQ=DAILY&amp;VAR:RELITEM=&amp;VAR:CURRENCY=USD&amp;VAR:DB_TYPE=&amp;VAR:UNITS=M&amp;window=popup&amp;","width=535&amp;height=425&amp;START_MAXIMIZED=FALSE&amp;Y=120"}</definedName>
    <definedName name="_41__FDSAUDITLINK__" localSheetId="11"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1__FDSAUDITLINK__" localSheetId="3"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1__FDSAUDITLINK__" hidden="1">{"fdsup://directions/FAT Viewer?action=UPDATE&amp;creator=factSet&amp;DYN_ARGS=true&amp;DOC_NAME=FAT:RGQ_ENTRPR_VAL_EV_SOURCE_WINDOW.FAT&amp;VAR:ID1=SCG&amp;VAR:SDATE=20100312&amp;VAR:FDATE=20091231&amp;VAR:FREQ=DAILY&amp;VAR:RELITEM=&amp;VAR:CURRENCY=USD&amp;VAR:DB_TYPE=&amp;VAR:UNITS=M&amp;window=popup","&amp;width=535&amp;height=425&amp;START_MAXIMIZED=FALSE&amp;Y=120"}</definedName>
    <definedName name="_42__123Graph_CCHART_1" localSheetId="3" hidden="1">#REF!</definedName>
    <definedName name="_42__123Graph_CCHART_1" hidden="1">#REF!</definedName>
    <definedName name="_42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2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2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43__123Graph_BChart_1A" localSheetId="3" hidden="1">#REF!</definedName>
    <definedName name="_43__123Graph_BChart_1A" hidden="1">#REF!</definedName>
    <definedName name="_43__FDSAUDITLINK__" localSheetId="11"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3__FDSAUDITLINK__" localSheetId="3"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3__FDSAUDITLINK__" hidden="1">{"fdsup://directions/FAT Viewer?action=UPDATE&amp;creator=factSet&amp;DYN_ARGS=true&amp;DOC_NAME=FAT:RGQ_ENTRPR_VAL_EV_SOURCE_WINDOW.FAT&amp;VAR:ID1=PCG&amp;VAR:SDATE=20100312&amp;VAR:FDATE=20091231&amp;VAR:FREQ=DAILY&amp;VAR:RELITEM=&amp;VAR:CURRENCY=USD&amp;VAR:DB_TYPE=&amp;VAR:UNITS=M&amp;window=popup","&amp;width=535&amp;height=425&amp;START_MAXIMIZED=FALSE&amp;Y=120"}</definedName>
    <definedName name="_44__123Graph_BChart_58B" localSheetId="3" hidden="1">#REF!</definedName>
    <definedName name="_44__123Graph_BChart_58B" hidden="1">#REF!</definedName>
    <definedName name="_44__FDSAUDITLINK__" localSheetId="11"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4__FDSAUDITLINK__" localSheetId="3"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4__FDSAUDITLINK__" hidden="1">{"fdsup://directions/FAT Viewer?action=UPDATE&amp;creator=factSet&amp;DYN_ARGS=true&amp;DOC_NAME=FAT:RGQ_ENTRPR_VAL_EV_SOURCE_WINDOW.FAT&amp;VAR:ID1=OGE&amp;VAR:SDATE=20100312&amp;VAR:FDATE=20091231&amp;VAR:FREQ=DAILY&amp;VAR:RELITEM=&amp;VAR:CURRENCY=USD&amp;VAR:DB_TYPE=&amp;VAR:UNITS=M&amp;window=popup","&amp;width=535&amp;height=425&amp;START_MAXIMIZED=FALSE&amp;Y=120"}</definedName>
    <definedName name="_45__FDSAUDITLINK__" localSheetId="11"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_FDSAUDITLINK__" localSheetId="3"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_FDSAUDITLINK__" hidden="1">{"fdsup://directions/FAT Viewer?action=UPDATE&amp;creator=factSet&amp;DYN_ARGS=true&amp;DOC_NAME=FAT:RGQ_ENTRPR_VAL_EV_SOURCE_WINDOW.FAT&amp;VAR:ID1=NWE&amp;VAR:SDATE=20100312&amp;VAR:FDATE=20091231&amp;VAR:FREQ=DAILY&amp;VAR:RELITEM=&amp;VAR:CURRENCY=USD&amp;VAR:DB_TYPE=&amp;VAR:UNITS=M&amp;window=popup","&amp;width=535&amp;height=425&amp;START_MAXIMIZED=FALSE&amp;Y=120"}</definedName>
    <definedName name="_45_0SSCOMMAL" localSheetId="11">#REF!</definedName>
    <definedName name="_45_0SSCOMMAL" localSheetId="3">#REF!</definedName>
    <definedName name="_45_0SSCOMMAL">#REF!</definedName>
    <definedName name="_457__123Graph_BChart_58B" localSheetId="3" hidden="1">#REF!</definedName>
    <definedName name="_457__123Graph_BChart_58B" hidden="1">#REF!</definedName>
    <definedName name="_46__FDSAUDITLINK__" localSheetId="11"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_FDSAUDITLINK__" localSheetId="3"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_FDSAUDITLINK__" hidden="1">{"fdsup://directions/FAT Viewer?action=UPDATE&amp;creator=factSet&amp;DYN_ARGS=true&amp;DOC_NAME=FAT:RGQ_ENTRPR_VAL_EV_SOURCE_WINDOW.FAT&amp;VAR:ID1=GAS&amp;VAR:SDATE=20100312&amp;VAR:FDATE=20091231&amp;VAR:FREQ=DAILY&amp;VAR:RELITEM=&amp;VAR:CURRENCY=USD&amp;VAR:DB_TYPE=&amp;VAR:UNITS=M&amp;window=popup","&amp;width=535&amp;height=425&amp;START_MAXIMIZED=FALSE&amp;Y=120"}</definedName>
    <definedName name="_46_0SSCOMMAL" localSheetId="11">#REF!</definedName>
    <definedName name="_46_0SSCOMMAL" localSheetId="3">#REF!</definedName>
    <definedName name="_46_0SSCOMMAL">#REF!</definedName>
    <definedName name="_47__FDSAUDITLINK__" localSheetId="11"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_FDSAUDITLINK__" localSheetId="3"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_FDSAUDITLINK__" hidden="1">{"fdsup://directions/FAT Viewer?action=UPDATE&amp;creator=factSet&amp;DYN_ARGS=true&amp;DOC_NAME=FAT:RGQ_ENTRPR_VAL_EV_SOURCE_WINDOW.FAT&amp;VAR:ID1=IBE-ES&amp;VAR:SDATE=20100312&amp;VAR:FDATE=20091231&amp;VAR:FREQ=DAILY&amp;VAR:RELITEM=&amp;VAR:CURRENCY=USD&amp;VAR:DB_TYPE=&amp;VAR:UNITS=M&amp;window=po","pup&amp;width=535&amp;height=425&amp;START_MAXIMIZED=FALSE&amp;Y=120"}</definedName>
    <definedName name="_47_48DIARIZED" localSheetId="11">#REF!</definedName>
    <definedName name="_47_48DIARIZED">#REF!</definedName>
    <definedName name="_48__FDSAUDITLINK__" localSheetId="11"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_FDSAUDITLINK__" localSheetId="3"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48_48DIARIZED" localSheetId="11">#REF!</definedName>
    <definedName name="_48_48DIARIZED">#REF!</definedName>
    <definedName name="_48_48RDIARIZED" localSheetId="11">#REF!</definedName>
    <definedName name="_48_48RDIARIZED">#REF!</definedName>
    <definedName name="_483__123Graph_CCHART_1" localSheetId="3" hidden="1">#REF!</definedName>
    <definedName name="_483__123Graph_CCHART_1" hidden="1">#REF!</definedName>
    <definedName name="_48DIARIZED" localSheetId="11">#REF!</definedName>
    <definedName name="_48DIARIZED" localSheetId="3">#REF!</definedName>
    <definedName name="_48DIARIZED">#REF!</definedName>
    <definedName name="_48RDIARIZED" localSheetId="11">#REF!</definedName>
    <definedName name="_48RDIARIZED">#REF!</definedName>
    <definedName name="_48RERUN" localSheetId="11">#REF!</definedName>
    <definedName name="_48RERUN">#REF!</definedName>
    <definedName name="_49__FDSAUDITLINK__" localSheetId="11"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_FDSAUDITLINK__" localSheetId="3"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49_90DIARIZED" localSheetId="11">#REF!</definedName>
    <definedName name="_49_90DIARIZED">#REF!</definedName>
    <definedName name="_5___123Graph_XChart_1A" localSheetId="3" hidden="1">#REF!</definedName>
    <definedName name="_5___123Graph_XChart_1A" hidden="1">#REF!</definedName>
    <definedName name="_5__123Graph_ACHART_1" localSheetId="3" hidden="1">#REF!</definedName>
    <definedName name="_5__123Graph_ACHART_1" hidden="1">#REF!</definedName>
    <definedName name="_5__123Graph_AMAG_PCE" localSheetId="3" hidden="1">#REF!</definedName>
    <definedName name="_5__123Graph_AMAG_PCE" hidden="1">#REF!</definedName>
    <definedName name="_5__123Graph_BCHART_1" localSheetId="3" hidden="1">#REF!</definedName>
    <definedName name="_5__123Graph_BCHART_1" hidden="1">#REF!</definedName>
    <definedName name="_5__123Graph_BChart_58B" localSheetId="3" hidden="1">#REF!</definedName>
    <definedName name="_5__123Graph_BChart_58B" hidden="1">#REF!</definedName>
    <definedName name="_5__123Graph_BOP75_25PRICE" localSheetId="3" hidden="1">#REF!</definedName>
    <definedName name="_5__123Graph_BOP75_25PRICE" hidden="1">#REF!</definedName>
    <definedName name="_5__123Graph_CCHART_1" localSheetId="3" hidden="1">#REF!</definedName>
    <definedName name="_5__123Graph_CCHART_1" hidden="1">#REF!</definedName>
    <definedName name="_5__123Graph_XChart_1A" localSheetId="3" hidden="1">#REF!</definedName>
    <definedName name="_5__123Graph_XChart_1A" hidden="1">#REF!</definedName>
    <definedName name="_5__FDSAUDITLINK__" localSheetId="11"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_FDSAUDITLINK__" localSheetId="3"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5_48DIARIZED" localSheetId="11">#REF!</definedName>
    <definedName name="_5_48DIARIZED">#REF!</definedName>
    <definedName name="_5_90DIARIZED" localSheetId="11">#REF!</definedName>
    <definedName name="_5_90DIARIZED">#REF!</definedName>
    <definedName name="_5_90RDIARIZED" localSheetId="11">#REF!</definedName>
    <definedName name="_5_90RDIARIZED">#REF!</definedName>
    <definedName name="_50__123Graph_XChart_1A" localSheetId="3" hidden="1">#REF!</definedName>
    <definedName name="_50__123Graph_XChart_1A" hidden="1">#REF!</definedName>
    <definedName name="_50__FDSAUDITLINK__" localSheetId="11"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_FDSAUDITLINK__" localSheetId="3"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_FDSAUDITLINK__" hidden="1">{"fdsup://directions/FAT Viewer?action=UPDATE&amp;creator=factSet&amp;DYN_ARGS=true&amp;DOC_NAME=FAT:RGQ_ENTRPR_VAL_EV_SOURCE_WINDOW.FAT&amp;VAR:ID1=DTE&amp;VAR:SDATE=20100312&amp;VAR:FDATE=20091231&amp;VAR:FREQ=DAILY&amp;VAR:RELITEM=&amp;VAR:CURRENCY=USD&amp;VAR:DB_TYPE=&amp;VAR:UNITS=M&amp;window=popup","&amp;width=535&amp;height=425&amp;START_MAXIMIZED=FALSE&amp;Y=120"}</definedName>
    <definedName name="_50_48RDIARIZED" localSheetId="11">#REF!</definedName>
    <definedName name="_50_48RDIARIZED">#REF!</definedName>
    <definedName name="_50_90RDIARIZED" localSheetId="11">#REF!</definedName>
    <definedName name="_50_90RDIARIZED">#REF!</definedName>
    <definedName name="_51__123Graph_XChart_58B" localSheetId="3" hidden="1">#REF!</definedName>
    <definedName name="_51__123Graph_XChart_58B" hidden="1">#REF!</definedName>
    <definedName name="_51__FDSAUDITLINK__" localSheetId="11"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_FDSAUDITLINK__" localSheetId="3"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_FDSAUDITLINK__" hidden="1">{"fdsup://directions/FAT Viewer?action=UPDATE&amp;creator=factSet&amp;DYN_ARGS=true&amp;DOC_NAME=FAT:RGQ_ENTRPR_VAL_EV_SOURCE_WINDOW.FAT&amp;VAR:ID1=CEG&amp;VAR:SDATE=20100312&amp;VAR:FDATE=20091231&amp;VAR:FREQ=DAILY&amp;VAR:RELITEM=&amp;VAR:CURRENCY=USD&amp;VAR:DB_TYPE=&amp;VAR:UNITS=M&amp;window=popup","&amp;width=535&amp;height=425&amp;START_MAXIMIZED=FALSE&amp;Y=120"}</definedName>
    <definedName name="_51_48RERUN" localSheetId="11">#REF!</definedName>
    <definedName name="_51_48RERUN">#REF!</definedName>
    <definedName name="_52__FDSAUDITLINK__" localSheetId="11"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_FDSAUDITLINK__" localSheetId="3"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_FDSAUDITLINK__" hidden="1">{"fdsup://directions/FAT Viewer?action=UPDATE&amp;creator=factSet&amp;DYN_ARGS=true&amp;DOC_NAME=FAT:RGQ_ENTRPR_VAL_EV_SOURCE_WINDOW.FAT&amp;VAR:ID1=CNP&amp;VAR:SDATE=20100312&amp;VAR:FDATE=20091231&amp;VAR:FREQ=DAILY&amp;VAR:RELITEM=&amp;VAR:CURRENCY=USD&amp;VAR:DB_TYPE=&amp;VAR:UNITS=M&amp;window=popup","&amp;width=535&amp;height=425&amp;START_MAXIMIZED=FALSE&amp;Y=120"}</definedName>
    <definedName name="_52_90DIARIZED" localSheetId="11">#REF!</definedName>
    <definedName name="_52_90DIARIZED">#REF!</definedName>
    <definedName name="_52NEE_OPGA" localSheetId="3">#REF!</definedName>
    <definedName name="_52NEE_OPGA">#REF!</definedName>
    <definedName name="_53__FDSAUDITLINK__" localSheetId="11"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3__FDSAUDITLINK__" localSheetId="3"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3__FDSAUDITLINK__" hidden="1">{"fdsup://directions/FAT Viewer?action=UPDATE&amp;creator=factSet&amp;DYN_ARGS=true&amp;DOC_NAME=FAT:RGQ_ENTRPR_VAL_EV_SOURCE_WINDOW.FAT&amp;VAR:ID1=ATO&amp;VAR:SDATE=20100312&amp;VAR:FDATE=20091231&amp;VAR:FREQ=DAILY&amp;VAR:RELITEM=&amp;VAR:CURRENCY=USD&amp;VAR:DB_TYPE=&amp;VAR:UNITS=M&amp;window=popup","&amp;width=535&amp;height=425&amp;START_MAXIMIZED=FALSE&amp;Y=120"}</definedName>
    <definedName name="_54__FDSAUDITLINK__" localSheetId="11"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_FDSAUDITLINK__" localSheetId="3"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_FDSAUDITLINK__" hidden="1">{"fdsup://directions/FAT Viewer?action=UPDATE&amp;creator=factSet&amp;DYN_ARGS=true&amp;DOC_NAME=FAT:RGQ_ENTRPR_VAL_EV_SOURCE_WINDOW.FAT&amp;VAR:ID1=LNT&amp;VAR:SDATE=20100312&amp;VAR:FDATE=20091231&amp;VAR:FREQ=DAILY&amp;VAR:RELITEM=&amp;VAR:CURRENCY=USD&amp;VAR:DB_TYPE=&amp;VAR:UNITS=M&amp;window=popup","&amp;width=535&amp;height=425&amp;START_MAXIMIZED=FALSE&amp;Y=120"}</definedName>
    <definedName name="_54_90RDIARIZED" localSheetId="11">#REF!</definedName>
    <definedName name="_54_90RDIARIZED">#REF!</definedName>
    <definedName name="_54NEL" localSheetId="3">#REF!</definedName>
    <definedName name="_54NEL">#REF!</definedName>
    <definedName name="_55__FDSAUDITLINK__" localSheetId="11"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_FDSAUDITLINK__" localSheetId="3"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_FDSAUDITLINK__" hidden="1">{"fdsup://directions/FAT Viewer?action=UPDATE&amp;creator=factSet&amp;DYN_ARGS=true&amp;DOC_NAME=FAT:RGQ_ENTRPR_VAL_EV_SOURCE_WINDOW.FAT&amp;VAR:ID1=WEC&amp;VAR:SDATE=20100312&amp;VAR:FDATE=20091231&amp;VAR:FREQ=DAILY&amp;VAR:RELITEM=&amp;VAR:CURRENCY=USD&amp;VAR:DB_TYPE=&amp;VAR:UNITS=M&amp;window=popup","&amp;width=535&amp;height=425&amp;START_MAXIMIZED=FALSE&amp;Y=120"}</definedName>
    <definedName name="_55_90RERUN" localSheetId="11">#REF!</definedName>
    <definedName name="_55_90RERUN">#REF!</definedName>
    <definedName name="_56__FDSAUDITLINK__" localSheetId="11"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__FDSAUDITLINK__" localSheetId="3"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__FDSAUDITLINK__" hidden="1">{"fdsup://directions/FAT Viewer?action=UPDATE&amp;creator=factSet&amp;DYN_ARGS=true&amp;DOC_NAME=FAT:RGQ_ENTRPR_VAL_EV_SOURCE_WINDOW.FAT&amp;VAR:ID1=UNS&amp;VAR:SDATE=20100312&amp;VAR:FDATE=20091231&amp;VAR:FREQ=DAILY&amp;VAR:RELITEM=&amp;VAR:CURRENCY=USD&amp;VAR:DB_TYPE=&amp;VAR:UNITS=M&amp;window=popup","&amp;width=535&amp;height=425&amp;START_MAXIMIZED=FALSE&amp;Y=120"}</definedName>
    <definedName name="_56ACCT_SUMM" localSheetId="11">#REF!</definedName>
    <definedName name="_56ACCT_SUMM">#REF!</definedName>
    <definedName name="_56SSCOMMAL" localSheetId="11">#REF!</definedName>
    <definedName name="_56SSCOMMAL" localSheetId="3">#REF!</definedName>
    <definedName name="_56SSCOMMAL">#REF!</definedName>
    <definedName name="_57__FDSAUDITLINK__" localSheetId="11"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7__FDSAUDITLINK__" localSheetId="3"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7__FDSAUDITLINK__" hidden="1">{"fdsup://directions/FAT Viewer?action=UPDATE&amp;creator=factSet&amp;DYN_ARGS=true&amp;DOC_NAME=FAT:RGQ_ENTRPR_VAL_EV_SOURCE_WINDOW.FAT&amp;VAR:ID1=SUG&amp;VAR:SDATE=20100312&amp;VAR:FDATE=20091231&amp;VAR:FREQ=DAILY&amp;VAR:RELITEM=&amp;VAR:CURRENCY=USD&amp;VAR:DB_TYPE=&amp;VAR:UNITS=M&amp;window=popup","&amp;width=535&amp;height=425&amp;START_MAXIMIZED=FALSE&amp;Y=120"}</definedName>
    <definedName name="_58__FDSAUDITLINK__" localSheetId="11"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__FDSAUDITLINK__" localSheetId="3"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58NEE_OPGA" localSheetId="11">#REF!</definedName>
    <definedName name="_58NEE_OPGA" localSheetId="3">#REF!</definedName>
    <definedName name="_58NEE_OPGA">#REF!</definedName>
    <definedName name="_59__FDSAUDITLINK__" localSheetId="11"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59__FDSAUDITLINK__" localSheetId="3"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59__FDSAUDITLINK__" hidden="1">{"fdsup://directions/FAT Viewer?action=UPDATE&amp;creator=factSet&amp;DYN_ARGS=true&amp;DOC_NAME=FAT:RGQ_ENTRPR_VAL_EV_SOURCE_WINDOW.FAT&amp;VAR:ID1=CMS&amp;VAR:SDATE=20100312&amp;VAR:FDATE=20091231&amp;VAR:FREQ=DAILY&amp;VAR:RELITEM=&amp;VAR:CURRENCY=USD&amp;VAR:DB_TYPE=&amp;VAR:UNITS=M&amp;window=popup","&amp;width=535&amp;height=425&amp;START_MAXIMIZED=FALSE&amp;Y=120"}</definedName>
    <definedName name="_6___123Graph_XChart_58B" localSheetId="3" hidden="1">#REF!</definedName>
    <definedName name="_6___123Graph_XChart_58B" hidden="1">#REF!</definedName>
    <definedName name="_6__123Graph_ANRET_PCE" localSheetId="3" hidden="1">#REF!</definedName>
    <definedName name="_6__123Graph_ANRET_PCE" hidden="1">#REF!</definedName>
    <definedName name="_6__123Graph_BCHART_1" localSheetId="3" hidden="1">#REF!</definedName>
    <definedName name="_6__123Graph_BCHART_1" hidden="1">#REF!</definedName>
    <definedName name="_6__123Graph_BOP75_25RETURN" localSheetId="3" hidden="1">#REF!</definedName>
    <definedName name="_6__123Graph_BOP75_25RETURN" hidden="1">#REF!</definedName>
    <definedName name="_6__123Graph_CCHART_1" localSheetId="3" hidden="1">#REF!</definedName>
    <definedName name="_6__123Graph_CCHART_1" hidden="1">#REF!</definedName>
    <definedName name="_6__123Graph_DCHART_1" localSheetId="3" hidden="1">#REF!</definedName>
    <definedName name="_6__123Graph_DCHART_1" hidden="1">#REF!</definedName>
    <definedName name="_6__123Graph_XChart_1A" localSheetId="3" hidden="1">#REF!</definedName>
    <definedName name="_6__123Graph_XChart_1A" hidden="1">#REF!</definedName>
    <definedName name="_6__123Graph_XChart_58B" localSheetId="3" hidden="1">#REF!</definedName>
    <definedName name="_6__123Graph_XChart_58B" hidden="1">#REF!</definedName>
    <definedName name="_6__FDSAUDITLINK__" localSheetId="11"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_FDSAUDITLINK__" localSheetId="3"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6_0NEL" localSheetId="11">#REF!</definedName>
    <definedName name="_6_0NEL" localSheetId="3">#REF!</definedName>
    <definedName name="_6_0NEL">#REF!</definedName>
    <definedName name="_6_0SSCOMMAL" localSheetId="11">#REF!</definedName>
    <definedName name="_6_0SSCOMMAL" localSheetId="3">#REF!</definedName>
    <definedName name="_6_0SSCOMMAL">#REF!</definedName>
    <definedName name="_6_48RDIARIZED" localSheetId="11">#REF!</definedName>
    <definedName name="_6_48RDIARIZED" localSheetId="3">#REF!</definedName>
    <definedName name="_6_48RDIARIZED">#REF!</definedName>
    <definedName name="_60__FDSAUDITLINK__" localSheetId="11"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__FDSAUDITLINK__" localSheetId="3"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__FDSAUDITLINK__" hidden="1">{"fdsup://directions/FAT Viewer?action=UPDATE&amp;creator=factSet&amp;DYN_ARGS=true&amp;DOC_NAME=FAT:RGQ_ENTRPR_VAL_EV_SOURCE_WINDOW.FAT&amp;VAR:ID1=PNM&amp;VAR:SDATE=20100312&amp;VAR:FDATE=20091231&amp;VAR:FREQ=DAILY&amp;VAR:RELITEM=&amp;VAR:CURRENCY=USD&amp;VAR:DB_TYPE=&amp;VAR:UNITS=M&amp;window=popup","&amp;width=535&amp;height=425&amp;START_MAXIMIZED=FALSE&amp;Y=120"}</definedName>
    <definedName name="_60NEL" localSheetId="11">#REF!</definedName>
    <definedName name="_60NEL" localSheetId="3">#REF!</definedName>
    <definedName name="_60NEL">#REF!</definedName>
    <definedName name="_61__FDSAUDITLINK__" localSheetId="11"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1__FDSAUDITLINK__" localSheetId="3"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1__FDSAUDITLINK__" hidden="1">{"fdsup://directions/FAT Viewer?action=UPDATE&amp;creator=factSet&amp;DYN_ARGS=true&amp;DOC_NAME=FAT:RGQ_ENTRPR_VAL_EV_SOURCE_WINDOW.FAT&amp;VAR:ID1=POM&amp;VAR:SDATE=20100312&amp;VAR:FDATE=20091231&amp;VAR:FREQ=DAILY&amp;VAR:RELITEM=&amp;VAR:CURRENCY=USD&amp;VAR:DB_TYPE=&amp;VAR:UNITS=M&amp;window=popup","&amp;width=535&amp;height=425&amp;START_MAXIMIZED=FALSE&amp;Y=120"}</definedName>
    <definedName name="_62__FDSAUDITLINK__" localSheetId="11"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__FDSAUDITLINK__" localSheetId="3"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62SSCOMMAL" localSheetId="11">#REF!</definedName>
    <definedName name="_62SSCOMMAL" localSheetId="3">#REF!</definedName>
    <definedName name="_62SSCOMMAL">#REF!</definedName>
    <definedName name="_63__FDSAUDITLINK__" localSheetId="11"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3__FDSAUDITLINK__" localSheetId="3"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3__FDSAUDITLINK__" hidden="1">{"fdsup://directions/FAT Viewer?action=UPDATE&amp;creator=factSet&amp;DYN_ARGS=true&amp;DOC_NAME=FAT:RGQ_ENTRPR_VAL_EV_SOURCE_WINDOW.FAT&amp;VAR:ID1=BKH&amp;VAR:SDATE=20100312&amp;VAR:FDATE=20091231&amp;VAR:FREQ=DAILY&amp;VAR:RELITEM=&amp;VAR:CURRENCY=USD&amp;VAR:DB_TYPE=&amp;VAR:UNITS=M&amp;window=popup","&amp;width=535&amp;height=425&amp;START_MAXIMIZED=FALSE&amp;Y=120"}</definedName>
    <definedName name="_64__FDSAUDITLINK__" localSheetId="11"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4__FDSAUDITLINK__" localSheetId="3"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4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65__FDSAUDITLINK__" localSheetId="11"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5__FDSAUDITLINK__" localSheetId="3"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5__FDSAUDITLINK__" hidden="1">{"fdsup://directions/FAT Viewer?action=UPDATE&amp;creator=factSet&amp;DYN_ARGS=true&amp;DOC_NAME=FAT:RGQ_ENTRPR_VAL_EV_SOURCE_WINDOW.FAT&amp;VAR:ID1=JE.UT-CA&amp;VAR:SDATE=20100312&amp;VAR:FDATE=20091231&amp;VAR:FREQ=DAILY&amp;VAR:RELITEM=&amp;VAR:CURRENCY=USD&amp;VAR:DB_TYPE=&amp;VAR:UNITS=M&amp;window=","popup&amp;width=535&amp;height=425&amp;START_MAXIMIZED=FALSE&amp;Y=120"}</definedName>
    <definedName name="_66__FDSAUDITLINK__" localSheetId="11"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6__FDSAUDITLINK__" localSheetId="3"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6__FDSAUDITLINK__" hidden="1">{"fdsup://directions/FAT Viewer?action=UPDATE&amp;creator=factSet&amp;DYN_ARGS=true&amp;DOC_NAME=FAT:RGQ_ENTRPR_VAL_EV_SOURCE_WINDOW.FAT&amp;VAR:ID1=IDA&amp;VAR:SDATE=20100312&amp;VAR:FDATE=20091231&amp;VAR:FREQ=DAILY&amp;VAR:RELITEM=&amp;VAR:CURRENCY=USD&amp;VAR:DB_TYPE=&amp;VAR:UNITS=M&amp;window=popup","&amp;width=535&amp;height=425&amp;START_MAXIMIZED=FALSE&amp;Y=120"}</definedName>
    <definedName name="_67__FDSAUDITLINK__" localSheetId="11"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7__FDSAUDITLINK__" localSheetId="3"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7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68__FDSAUDITLINK__" localSheetId="11"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8__FDSAUDITLINK__" localSheetId="3"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8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69__FDSAUDITLINK__" localSheetId="11"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9__FDSAUDITLINK__" localSheetId="3"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6NEE_OPGA" localSheetId="11">#REF!</definedName>
    <definedName name="_6NEE_OPGA">#REF!</definedName>
    <definedName name="_7__123Graph_AChart_1A" localSheetId="3" hidden="1">#REF!</definedName>
    <definedName name="_7__123Graph_AChart_1A" hidden="1">#REF!</definedName>
    <definedName name="_7__123Graph_ANRET_RS" localSheetId="3" hidden="1">#REF!</definedName>
    <definedName name="_7__123Graph_ANRET_RS" hidden="1">#REF!</definedName>
    <definedName name="_7__123Graph_BCHART_1" localSheetId="3" hidden="1">#REF!</definedName>
    <definedName name="_7__123Graph_BCHART_1" hidden="1">#REF!</definedName>
    <definedName name="_7__123Graph_CCHART_1" localSheetId="3" hidden="1">#REF!</definedName>
    <definedName name="_7__123Graph_CCHART_1" hidden="1">#REF!</definedName>
    <definedName name="_7__123Graph_XCHART_1" localSheetId="3" hidden="1">#REF!</definedName>
    <definedName name="_7__123Graph_XCHART_1" hidden="1">#REF!</definedName>
    <definedName name="_7__123Graph_XChart_58B" localSheetId="3" hidden="1">#REF!</definedName>
    <definedName name="_7__123Graph_XChart_58B" hidden="1">#REF!</definedName>
    <definedName name="_7__FDSAUDITLINK__" localSheetId="11"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_FDSAUDITLINK__" localSheetId="3"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7_0NEL" localSheetId="11">#REF!</definedName>
    <definedName name="_7_0NEL" localSheetId="3">#REF!</definedName>
    <definedName name="_7_0NEL">#REF!</definedName>
    <definedName name="_7_48DIARIZED" localSheetId="11">#REF!</definedName>
    <definedName name="_7_48DIARIZED" localSheetId="3">#REF!</definedName>
    <definedName name="_7_48DIARIZED">#REF!</definedName>
    <definedName name="_7_90DIARIZED" localSheetId="11">#REF!</definedName>
    <definedName name="_7_90DIARIZED">#REF!</definedName>
    <definedName name="_70__123Graph_CCHART_1" localSheetId="3" hidden="1">#REF!</definedName>
    <definedName name="_70__123Graph_CCHART_1" hidden="1">#REF!</definedName>
    <definedName name="_70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0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1__FDSAUDITLINK__" localSheetId="11"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1__FDSAUDITLINK__" localSheetId="3"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1__FDSAUDITLINK__" hidden="1">{"fdsup://directions/FAT Viewer?action=UPDATE&amp;creator=factSet&amp;DYN_ARGS=true&amp;DOC_NAME=FAT:RGQ_ENTRPR_VAL_EV_SOURCE_WINDOW.FAT&amp;VAR:ID1=EGN&amp;VAR:SDATE=20100312&amp;VAR:FDATE=20091231&amp;VAR:FREQ=DAILY&amp;VAR:RELITEM=&amp;VAR:CURRENCY=USD&amp;VAR:DB_TYPE=&amp;VAR:UNITS=M&amp;window=popup","&amp;width=535&amp;height=425&amp;START_MAXIMIZED=FALSE&amp;Y=120"}</definedName>
    <definedName name="_72__FDSAUDITLINK__" localSheetId="11"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2__FDSAUDITLINK__" localSheetId="3"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2__FDSAUDITLINK__" hidden="1">{"fdsup://directions/FAT Viewer?action=UPDATE&amp;creator=factSet&amp;DYN_ARGS=true&amp;DOC_NAME=FAT:RGQ_ENTRPR_VAL_EV_SOURCE_WINDOW.FAT&amp;VAR:ID1=NJR&amp;VAR:SDATE=20100312&amp;VAR:FDATE=20091231&amp;VAR:FREQ=DAILY&amp;VAR:RELITEM=&amp;VAR:CURRENCY=USD&amp;VAR:DB_TYPE=&amp;VAR:UNITS=M&amp;window=popup","&amp;width=535&amp;height=425&amp;START_MAXIMIZED=FALSE&amp;Y=120"}</definedName>
    <definedName name="_73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3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4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5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6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7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8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9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7NEL" localSheetId="11">#REF!</definedName>
    <definedName name="_7NEL" localSheetId="3">#REF!</definedName>
    <definedName name="_7NEL">#REF!</definedName>
    <definedName name="_8__123Graph_AChart_1A" localSheetId="3" hidden="1">#REF!</definedName>
    <definedName name="_8__123Graph_AChart_1A" hidden="1">#REF!</definedName>
    <definedName name="_8__123Graph_AChart_58B" localSheetId="3" hidden="1">#REF!</definedName>
    <definedName name="_8__123Graph_AChart_58B" hidden="1">#REF!</definedName>
    <definedName name="_8__123Graph_ANRT_PCE" localSheetId="3" hidden="1">#REF!</definedName>
    <definedName name="_8__123Graph_ANRT_PCE" hidden="1">#REF!</definedName>
    <definedName name="_8__123Graph_CHO_MPRICE" localSheetId="3" hidden="1">#REF!</definedName>
    <definedName name="_8__123Graph_CHO_MPRICE" hidden="1">#REF!</definedName>
    <definedName name="_8__123Graph_XCHART_1" localSheetId="3" hidden="1">#REF!</definedName>
    <definedName name="_8__123Graph_XCHART_1" hidden="1">#REF!</definedName>
    <definedName name="_8__FDSAUDITLINK__" localSheetId="11"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_FDSAUDITLINK__" localSheetId="3"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8_0SSCOMMAL" localSheetId="11">#REF!</definedName>
    <definedName name="_8_0SSCOMMAL" localSheetId="3">#REF!</definedName>
    <definedName name="_8_0SSCOMMAL">#REF!</definedName>
    <definedName name="_8_48RDIARIZED" localSheetId="11">#REF!</definedName>
    <definedName name="_8_48RDIARIZED" localSheetId="3">#REF!</definedName>
    <definedName name="_8_48RDIARIZED">#REF!</definedName>
    <definedName name="_8_90RDIARIZED" localSheetId="11">#REF!</definedName>
    <definedName name="_8_90RDIARIZED">#REF!</definedName>
    <definedName name="_80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0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0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1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2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localSheetId="11"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localSheetId="3"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__FDSAUDITLINK__" hidden="1">{"fdsup://directions/FAT Viewer?action=UPDATE&amp;creator=factSet&amp;DYN_ARGS=true&amp;DOC_NAME=FAT:RGQ_ENTRPR_VAL_EV_SOURCE_WINDOW.FAT&amp;VAR:ID1=AES&amp;VAR:SDATE=20100312&amp;VAR:FDATE=20091231&amp;VAR:FREQ=DAILY&amp;VAR:RELITEM=&amp;VAR:CURRENCY=USD&amp;VAR:DB_TYPE=&amp;VAR:UNITS=M&amp;window=popup","&amp;width=535&amp;height=425&amp;START_MAXIMIZED=FALSE&amp;Y=120"}</definedName>
    <definedName name="_839__123Graph_XChart_1A" localSheetId="3" hidden="1">#REF!</definedName>
    <definedName name="_839__123Graph_XChart_1A" hidden="1">#REF!</definedName>
    <definedName name="_84__FDSAUDITLINK__" localSheetId="11"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4__FDSAUDITLINK__" localSheetId="3"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4__FDSAUDITLINK__" hidden="1">{"fdsup://directions/FAT Viewer?action=UPDATE&amp;creator=factSet&amp;DYN_ARGS=true&amp;DOC_NAME=FAT:RGQ_ENTRPR_VAL_EV_SOURCE_WINDOW.FAT&amp;VAR:ID1=TRP-CA&amp;VAR:SDATE=20100312&amp;VAR:FDATE=20091231&amp;VAR:FREQ=DAILY&amp;VAR:RELITEM=&amp;VAR:CURRENCY=USD&amp;VAR:DB_TYPE=&amp;VAR:UNITS=M&amp;window=po","pup&amp;width=535&amp;height=425&amp;START_MAXIMIZED=FALSE&amp;Y=120"}</definedName>
    <definedName name="_85__FDSAUDITLINK__" localSheetId="11"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5__FDSAUDITLINK__" localSheetId="3"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5__FDSAUDITLINK__" hidden="1">{"fdsup://directions/FAT Viewer?action=UPDATE&amp;creator=factSet&amp;DYN_ARGS=true&amp;DOC_NAME=FAT:RGQ_ENTRPR_VAL_EV_SOURCE_WINDOW.FAT&amp;VAR:ID1=TA-CA&amp;VAR:SDATE=20100312&amp;VAR:FDATE=20091231&amp;VAR:FREQ=DAILY&amp;VAR:RELITEM=&amp;VAR:CURRENCY=USD&amp;VAR:DB_TYPE=&amp;VAR:UNITS=M&amp;window=pop","up&amp;width=535&amp;height=425&amp;START_MAXIMIZED=FALSE&amp;Y=120"}</definedName>
    <definedName name="_86__FDSAUDITLINK__" localSheetId="11"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6__FDSAUDITLINK__" localSheetId="3"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6__FDSAUDITLINK__" hidden="1">{"fdsup://directions/FAT Viewer?action=UPDATE&amp;creator=factSet&amp;DYN_ARGS=true&amp;DOC_NAME=FAT:RGQ_ENTRPR_VAL_EV_SOURCE_WINDOW.FAT&amp;VAR:ID1=SO&amp;VAR:SDATE=20100312&amp;VAR:FDATE=20091231&amp;VAR:FREQ=DAILY&amp;VAR:RELITEM=&amp;VAR:CURRENCY=USD&amp;VAR:DB_TYPE=&amp;VAR:UNITS=M&amp;window=popup&amp;","width=535&amp;height=425&amp;START_MAXIMIZED=FALSE&amp;Y=120"}</definedName>
    <definedName name="_87__123Graph_AChart_1A" localSheetId="3" hidden="1">#REF!</definedName>
    <definedName name="_87__123Graph_AChart_1A" hidden="1">#REF!</definedName>
    <definedName name="_87__FDSAUDITLINK__" localSheetId="11"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7__FDSAUDITLINK__" localSheetId="3"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7__FDSAUDITLINK__" hidden="1">{"fdsup://directions/FAT Viewer?action=UPDATE&amp;creator=factSet&amp;DYN_ARGS=true&amp;DOC_NAME=FAT:RGQ_ENTRPR_VAL_EV_SOURCE_WINDOW.FAT&amp;VAR:ID1=SRE&amp;VAR:SDATE=20100312&amp;VAR:FDATE=20091231&amp;VAR:FREQ=DAILY&amp;VAR:RELITEM=&amp;VAR:CURRENCY=USD&amp;VAR:DB_TYPE=&amp;VAR:UNITS=M&amp;window=popup","&amp;width=535&amp;height=425&amp;START_MAXIMIZED=FALSE&amp;Y=120"}</definedName>
    <definedName name="_88__FDSAUDITLINK__" localSheetId="11"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8__FDSAUDITLINK__" localSheetId="3"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8__FDSAUDITLINK__" hidden="1">{"fdsup://directions/FAT Viewer?action=UPDATE&amp;creator=factSet&amp;DYN_ARGS=true&amp;DOC_NAME=FAT:RGQ_ENTRPR_VAL_EV_SOURCE_WINDOW.FAT&amp;VAR:ID1=RRI&amp;VAR:SDATE=20100312&amp;VAR:FDATE=20091231&amp;VAR:FREQ=DAILY&amp;VAR:RELITEM=&amp;VAR:CURRENCY=USD&amp;VAR:DB_TYPE=&amp;VAR:UNITS=M&amp;window=popup","&amp;width=535&amp;height=425&amp;START_MAXIMIZED=FALSE&amp;Y=120"}</definedName>
    <definedName name="_89__FDSAUDITLINK__" localSheetId="11"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9__FDSAUDITLINK__" localSheetId="3"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9__FDSAUDITLINK__" hidden="1">{"fdsup://directions/FAT Viewer?action=UPDATE&amp;creator=factSet&amp;DYN_ARGS=true&amp;DOC_NAME=FAT:RGQ_ENTRPR_VAL_EV_SOURCE_WINDOW.FAT&amp;VAR:ID1=PEG&amp;VAR:SDATE=20100312&amp;VAR:FDATE=20091231&amp;VAR:FREQ=DAILY&amp;VAR:RELITEM=&amp;VAR:CURRENCY=USD&amp;VAR:DB_TYPE=&amp;VAR:UNITS=M&amp;window=popup","&amp;width=535&amp;height=425&amp;START_MAXIMIZED=FALSE&amp;Y=120"}</definedName>
    <definedName name="_8SSCOMMAL" localSheetId="11">#REF!</definedName>
    <definedName name="_8SSCOMMAL" localSheetId="3">#REF!</definedName>
    <definedName name="_8SSCOMMAL">#REF!</definedName>
    <definedName name="_9__123Graph_AChart_58B" localSheetId="3" hidden="1">#REF!</definedName>
    <definedName name="_9__123Graph_AChart_58B" hidden="1">#REF!</definedName>
    <definedName name="_9__123Graph_BADV_GDP" localSheetId="3" hidden="1">#REF!</definedName>
    <definedName name="_9__123Graph_BADV_GDP" hidden="1">#REF!</definedName>
    <definedName name="_9__123Graph_BChart_1A" localSheetId="3" hidden="1">#REF!</definedName>
    <definedName name="_9__123Graph_BChart_1A" hidden="1">#REF!</definedName>
    <definedName name="_9__123Graph_CCHART_1" localSheetId="3" hidden="1">#REF!</definedName>
    <definedName name="_9__123Graph_CCHART_1" hidden="1">#REF!</definedName>
    <definedName name="_9__123Graph_CO_MPRICE" localSheetId="3" hidden="1">#REF!</definedName>
    <definedName name="_9__123Graph_CO_MPRICE" hidden="1">#REF!</definedName>
    <definedName name="_9__FDSAUDITLINK__" localSheetId="11"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__FDSAUDITLINK__" localSheetId="3"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0__FDSAUDITLINK__" localSheetId="11"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__FDSAUDITLINK__" localSheetId="3"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__FDSAUDITLINK__" hidden="1">{"fdsup://directions/FAT Viewer?action=UPDATE&amp;creator=factSet&amp;DYN_ARGS=true&amp;DOC_NAME=FAT:RGQ_ENTRPR_VAL_EV_SOURCE_WINDOW.FAT&amp;VAR:ID1=PPL&amp;VAR:SDATE=20100312&amp;VAR:FDATE=20091231&amp;VAR:FREQ=DAILY&amp;VAR:RELITEM=&amp;VAR:CURRENCY=USD&amp;VAR:DB_TYPE=&amp;VAR:UNITS=M&amp;window=popup","&amp;width=535&amp;height=425&amp;START_MAXIMIZED=FALSE&amp;Y=120"}</definedName>
    <definedName name="_90DIARIZED" localSheetId="11">#REF!</definedName>
    <definedName name="_90DIARIZED">#REF!</definedName>
    <definedName name="_90RDIARIZED" localSheetId="11">#REF!</definedName>
    <definedName name="_90RDIARIZED">#REF!</definedName>
    <definedName name="_90RERUN" localSheetId="11">#REF!</definedName>
    <definedName name="_90RERUN">#REF!</definedName>
    <definedName name="_91__FDSAUDITLINK__" localSheetId="11"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1__FDSAUDITLINK__" localSheetId="3"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1__FDSAUDITLINK__" hidden="1">{"fdsup://directions/FAT Viewer?action=UPDATE&amp;creator=factSet&amp;DYN_ARGS=true&amp;DOC_NAME=FAT:RGQ_ENTRPR_VAL_EV_SOURCE_WINDOW.FAT&amp;VAR:ID1=NRG&amp;VAR:SDATE=20100312&amp;VAR:FDATE=20091231&amp;VAR:FREQ=DAILY&amp;VAR:RELITEM=&amp;VAR:CURRENCY=USD&amp;VAR:DB_TYPE=&amp;VAR:UNITS=M&amp;window=popup","&amp;width=535&amp;height=425&amp;START_MAXIMIZED=FALSE&amp;Y=120"}</definedName>
    <definedName name="_92__FDSAUDITLINK__" localSheetId="11"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2__FDSAUDITLINK__" localSheetId="3"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2__FDSAUDITLINK__" hidden="1">{"fdsup://directions/FAT Viewer?action=UPDATE&amp;creator=factSet&amp;DYN_ARGS=true&amp;DOC_NAME=FAT:RGQ_ENTRPR_VAL_EV_SOURCE_WINDOW.FAT&amp;VAR:ID1=MIR&amp;VAR:SDATE=20100312&amp;VAR:FDATE=20091231&amp;VAR:FREQ=DAILY&amp;VAR:RELITEM=&amp;VAR:CURRENCY=USD&amp;VAR:DB_TYPE=&amp;VAR:UNITS=M&amp;window=popup","&amp;width=535&amp;height=425&amp;START_MAXIMIZED=FALSE&amp;Y=120"}</definedName>
    <definedName name="_93__FDSAUDITLINK__" localSheetId="11"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3__FDSAUDITLINK__" localSheetId="3"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3__FDSAUDITLINK__" hidden="1">{"fdsup://directions/FAT Viewer?action=UPDATE&amp;creator=factSet&amp;DYN_ARGS=true&amp;DOC_NAME=FAT:RGQ_ENTRPR_VAL_EV_SOURCE_WINDOW.FAT&amp;VAR:ID1=FPL&amp;VAR:SDATE=20100312&amp;VAR:FDATE=20091231&amp;VAR:FREQ=DAILY&amp;VAR:RELITEM=&amp;VAR:CURRENCY=USD&amp;VAR:DB_TYPE=&amp;VAR:UNITS=M&amp;window=popup","&amp;width=535&amp;height=425&amp;START_MAXIMIZED=FALSE&amp;Y=120"}</definedName>
    <definedName name="_94__FDSAUDITLINK__" localSheetId="11"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4__FDSAUDITLINK__" localSheetId="3"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4__FDSAUDITLINK__" hidden="1">{"fdsup://directions/FAT Viewer?action=UPDATE&amp;creator=factSet&amp;DYN_ARGS=true&amp;DOC_NAME=FAT:RGQ_ENTRPR_VAL_EV_SOURCE_WINDOW.FAT&amp;VAR:ID1=FE&amp;VAR:SDATE=20100312&amp;VAR:FDATE=20091231&amp;VAR:FREQ=DAILY&amp;VAR:RELITEM=&amp;VAR:CURRENCY=USD&amp;VAR:DB_TYPE=&amp;VAR:UNITS=M&amp;window=popup&amp;","width=535&amp;height=425&amp;START_MAXIMIZED=FALSE&amp;Y=120"}</definedName>
    <definedName name="_95__FDSAUDITLINK__" localSheetId="11"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5__FDSAUDITLINK__" localSheetId="3"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5__FDSAUDITLINK__" hidden="1">{"fdsup://directions/FAT Viewer?action=UPDATE&amp;creator=factSet&amp;DYN_ARGS=true&amp;DOC_NAME=FAT:RGQ_ENTRPR_VAL_EV_SOURCE_WINDOW.FAT&amp;VAR:ID1=EXC&amp;VAR:SDATE=20100312&amp;VAR:FDATE=20091231&amp;VAR:FREQ=DAILY&amp;VAR:RELITEM=&amp;VAR:CURRENCY=USD&amp;VAR:DB_TYPE=&amp;VAR:UNITS=M&amp;window=popup","&amp;width=535&amp;height=425&amp;START_MAXIMIZED=FALSE&amp;Y=120"}</definedName>
    <definedName name="_96__FDSAUDITLINK__" localSheetId="11"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6__FDSAUDITLINK__" localSheetId="3"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6__FDSAUDITLINK__" hidden="1">{"fdsup://directions/FAT Viewer?action=UPDATE&amp;creator=factSet&amp;DYN_ARGS=true&amp;DOC_NAME=FAT:RGQ_ENTRPR_VAL_EV_SOURCE_WINDOW.FAT&amp;VAR:ID1=ETR&amp;VAR:SDATE=20100312&amp;VAR:FDATE=20091231&amp;VAR:FREQ=DAILY&amp;VAR:RELITEM=&amp;VAR:CURRENCY=USD&amp;VAR:DB_TYPE=&amp;VAR:UNITS=M&amp;window=popup","&amp;width=535&amp;height=425&amp;START_MAXIMIZED=FALSE&amp;Y=120"}</definedName>
    <definedName name="_97__FDSAUDITLINK__" localSheetId="11"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7__FDSAUDITLINK__" localSheetId="3"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7__FDSAUDITLINK__" hidden="1">{"fdsup://directions/FAT Viewer?action=UPDATE&amp;creator=factSet&amp;DYN_ARGS=true&amp;DOC_NAME=FAT:RGQ_ENTRPR_VAL_EV_SOURCE_WINDOW.FAT&amp;VAR:ID1=EMA-CA&amp;VAR:SDATE=20100312&amp;VAR:FDATE=20091231&amp;VAR:FREQ=DAILY&amp;VAR:RELITEM=&amp;VAR:CURRENCY=USD&amp;VAR:DB_TYPE=&amp;VAR:UNITS=M&amp;window=po","pup&amp;width=535&amp;height=425&amp;START_MAXIMIZED=FALSE&amp;Y=120"}</definedName>
    <definedName name="_98__FDSAUDITLINK__" localSheetId="11"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8__FDSAUDITLINK__" localSheetId="3"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8__FDSAUDITLINK__" hidden="1">{"fdsup://directions/FAT Viewer?action=UPDATE&amp;creator=factSet&amp;DYN_ARGS=true&amp;DOC_NAME=FAT:RGQ_ENTRPR_VAL_EV_SOURCE_WINDOW.FAT&amp;VAR:ID1=EIX&amp;VAR:SDATE=20100312&amp;VAR:FDATE=20091231&amp;VAR:FREQ=DAILY&amp;VAR:RELITEM=&amp;VAR:CURRENCY=USD&amp;VAR:DB_TYPE=&amp;VAR:UNITS=M&amp;window=popup","&amp;width=535&amp;height=425&amp;START_MAXIMIZED=FALSE&amp;Y=120"}</definedName>
    <definedName name="_99__FDSAUDITLINK__" localSheetId="11"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9__FDSAUDITLINK__" localSheetId="3"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9__FDSAUDITLINK__" hidden="1">{"fdsup://directions/FAT Viewer?action=UPDATE&amp;creator=factSet&amp;DYN_ARGS=true&amp;DOC_NAME=FAT:RGQ_ENTRPR_VAL_EV_SOURCE_WINDOW.FAT&amp;VAR:ID1=DYN&amp;VAR:SDATE=20100312&amp;VAR:FDATE=20091231&amp;VAR:FREQ=DAILY&amp;VAR:RELITEM=&amp;VAR:CURRENCY=USD&amp;VAR:DB_TYPE=&amp;VAR:UNITS=M&amp;window=popup","&amp;width=535&amp;height=425&amp;START_MAXIMIZED=FALSE&amp;Y=120"}</definedName>
    <definedName name="_9NEL" localSheetId="11">#REF!</definedName>
    <definedName name="_9NEL" localSheetId="3">#REF!</definedName>
    <definedName name="_9NEL">#REF!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EC4396B50A4D439BA81C8C8B7A290C9C.edm" localSheetId="11" hidden="1">#REF!</definedName>
    <definedName name="_bdm.EC4396B50A4D439BA81C8C8B7A290C9C.edm" hidden="1">#REF!</definedName>
    <definedName name="_bdm.FastTrackBookmark.10_4_2004_9_40_31_AM.edm" localSheetId="11" hidden="1">#REF!</definedName>
    <definedName name="_bdm.FastTrackBookmark.10_4_2004_9_40_31_AM.edm" localSheetId="3" hidden="1">#REF!</definedName>
    <definedName name="_bdm.FastTrackBookmark.10_4_2004_9_40_31_AM.edm" hidden="1">#REF!</definedName>
    <definedName name="_bdm.FastTrackBookmark.9_15_2004_3_08_01_PM.edm" localSheetId="11" hidden="1">#REF!</definedName>
    <definedName name="_bdm.FastTrackBookmark.9_15_2004_3_08_01_PM.edm" localSheetId="3" hidden="1">#REF!</definedName>
    <definedName name="_bdm.FastTrackBookmark.9_15_2004_3_08_01_PM.edm" hidden="1">#REF!</definedName>
    <definedName name="_bdm.FastTrackBookmark.9_15_2004_3_17_28_PM.edm" localSheetId="11" hidden="1">#REF!</definedName>
    <definedName name="_bdm.FastTrackBookmark.9_15_2004_3_17_28_PM.edm" localSheetId="3" hidden="1">#REF!</definedName>
    <definedName name="_bdm.FastTrackBookmark.9_15_2004_3_17_28_PM.edm" hidden="1">#REF!</definedName>
    <definedName name="_bdm.FastTrackBookmark.9_15_2004_4_15_33_PM.edm" localSheetId="11" hidden="1">#REF!</definedName>
    <definedName name="_bdm.FastTrackBookmark.9_15_2004_4_15_33_PM.edm" localSheetId="3" hidden="1">#REF!</definedName>
    <definedName name="_bdm.FastTrackBookmark.9_15_2004_4_15_33_PM.edm" hidden="1">#REF!</definedName>
    <definedName name="_BEG1" localSheetId="11">#REF!</definedName>
    <definedName name="_BEG1">#REF!</definedName>
    <definedName name="_BEG2" localSheetId="11">#REF!</definedName>
    <definedName name="_BEG2">#REF!</definedName>
    <definedName name="_buu4" localSheetId="11">#REF!</definedName>
    <definedName name="_buu4">#REF!</definedName>
    <definedName name="_C__CP_EXPANDED_ITEMS1">"48,cp_1840655,cp_1840656"</definedName>
    <definedName name="_C__CP_HIDDEN_ITEMS">"c_I_B_FAIR_VALUE,c_I_B_BRCOM_EXP,c_I_AMORT_GW,c_I_AMORT_INTAN,c_I_AMORT_OTHER,c_I_EMP_SHARES,c_I_EMP_COST,c_I_OCC_IT_COST,c_I_RES_AND_DEV,c_I_ROYALTIES,c_I_IMPAIRMENT_NRO,c_I_RESTRUCT_EXP_NRO,c_I_CAPGAINS_NRO,c_I_INT_CONV_EXP,c_I_INT_LEASE_EXP,c_I_AS"</definedName>
    <definedName name="_C__CP_HIDDEN_ITEMS_VISIBLE">FALSE</definedName>
    <definedName name="_C__CP_HIDDEN_ITEMS1">"SET_SALES,c_I_EQ_ACC_PBT,c_I_REVALUATIONS,c_I_PROVISIONS,c_I_FOREX_LOSS,c_I_HEDGE_EXP,c_I_DEFINED_BEN,c_I_NONREC_ITEMS,c_I_AMORT_GW_NOP,c_I_IMPAIRMENT,c_I_INC_DISC,c_I_REVAL_NONREC,c_I_RESTRUCT_EXP,_x000D_
c_OTHER_NONREC,c_I_ABNORMAL_PBT,c_I_PBT_REPORTED,O"</definedName>
    <definedName name="_C__CP_HIDDEN_ITEMS2">"THER_TAX,c_I_EQ_ACC_TAX,c_I_PREF_DIV_PAID,c_I_MINOR,c_I_OTHER_PAT,c_I_EQ_ACC_PAT,c_I_c_I_ANALYST_ADJ,c_DPS_INTERIM,c_DPS_SPECIAL,c_DPS_FINAL,c_B_CA_TRADE_REC,c_B_CA_OTH_REC,c_B_CA_BAD_DEBT_PROV,c_B_CA_CON_CR_FA,c_B_BV_GW,c_B_GW_AMORT,c_B_BRAND,c_B_CL"</definedName>
    <definedName name="_C__CP_HIDDEN_ITEMS3">"_EMP_PROV,c_B_CL_RESTR_PROV,c_B_CL_CON_CR_REFIN,c_B_NCL_EMP_PROV,c_B_NCL_RESTR_PROV,c_C_RECEIPTS,c_C_PAYMENTS,c_C_INT_PAID,c_C_INT_REC,c_C_EXPLORATION,c_CT_LIMITED_VOTE,c_CT_TREASURY,c_CT_PREF_DEBT,c_CT_PREF_EQUITY,c_CT_OPTIONS,c_CT_PARTLY_PAID,c_CP_"</definedName>
    <definedName name="_C__CP_HIDDEN_ITEMS4">"LIMITED_VOTE,c_CP_TREASURY,c_CP_PREF_DEBT,c_CP_PREF_EQUITY,c_CP_OPTIONS,c_CP_PARTLY_PAID,c_I_EMP_SHARES_NR,c_I_ABNORMAL_TAX"</definedName>
    <definedName name="_C_BALANCE_DATE_PD">"_C_BALANCE_DATE_PS_12347_2005_2020"</definedName>
    <definedName name="_C_c_ANAV_PS_PD">"_C_c_ANAV_PS_PS_12347_2005_2020"</definedName>
    <definedName name="_C_c_AUDUSD_PA_PD">"_C_c_AUDUSD_PA_PS_12347_2005_2020"</definedName>
    <definedName name="_C_c_AUDUSD_PE_PD">"_C_c_AUDUSD_PE_PS_12347_2005_2020"</definedName>
    <definedName name="_C_c_B_CA_DEFCOST_PD">"_C_c_B_CA_DEFCOST_PS_12347_2005_2020"</definedName>
    <definedName name="_C_c_B_CA_INV_PD">"_C_c_B_CA_INV_PS_12347_2005_2020"</definedName>
    <definedName name="_C_c_B_CA_INVEST_PD">"_C_c_B_CA_INVEST_PS_12347_2005_2020"</definedName>
    <definedName name="_C_c_B_CA_OTHER_PD">"_C_c_B_CA_OTHER_PS_12347_2005_2020"</definedName>
    <definedName name="_C_c_B_CA_PREPAY_PD">"_C_c_B_CA_PREPAY_PS_12347_2005_2020"</definedName>
    <definedName name="_C_c_B_CA_REC_PD">"_C_c_B_CA_REC_PS_12347_2005_2020"</definedName>
    <definedName name="_C_c_B_CAP_EXP_PD">"_C_c_B_CAP_EXP_PS_12347_2005_2020"</definedName>
    <definedName name="_C_c_B_CASH_PD">"_C_c_B_CASH_PS_12347_2005_2020"</definedName>
    <definedName name="_C_c_B_CL_ACCREXP_PD">"_C_c_B_CL_ACCREXP_PS_12347_2005_2020"</definedName>
    <definedName name="_C_c_B_CL_CUSTADV_PD">"_C_c_B_CL_CUSTADV_PS_12347_2005_2020"</definedName>
    <definedName name="_C_c_B_CL_DEF_REV_PD">"_C_c_B_CL_DEF_REV_PS_12347_2005_2020"</definedName>
    <definedName name="_C_c_B_CL_DIV_PROV_PD">"_C_c_B_CL_DIV_PROV_PS_12347_2005_2020"</definedName>
    <definedName name="_C_c_B_CL_OTH_PROV_PD">"_C_c_B_CL_OTH_PROV_PS_12347_2005_2020"</definedName>
    <definedName name="_C_c_B_CL_PROV_PD">"_C_c_B_CL_PROV_PS_12347_2005_2020"</definedName>
    <definedName name="_C_c_B_CL_TAX_PROV_PD">"_C_c_B_CL_TAX_PROV_PS_12347_2005_2020"</definedName>
    <definedName name="_C_c_B_CURR_ASS_PD">"_C_c_B_CURR_ASS_PS_12347_2005_2020"</definedName>
    <definedName name="_C_c_B_CURR_BORROW_PD">"_C_c_B_CURR_BORROW_PS_12347_2005_2020"</definedName>
    <definedName name="_C_c_B_CURR_CRED_PD">"_C_c_B_CURR_CRED_PS_12347_2005_2020"</definedName>
    <definedName name="_C_c_B_CURR_DEBT_PD">"_C_c_B_CURR_DEBT_PS_12347_2005_2020"</definedName>
    <definedName name="_C_c_B_CURR_LIAB_PD">"_C_c_B_CURR_LIAB_PS_12347_2005_2020"</definedName>
    <definedName name="_C_c_B_EV_ADJASSOC_PD">"_C_c_B_EV_ADJASSOC_PS_12347_2005_2020"</definedName>
    <definedName name="_C_c_B_EV_ADJINV_PD">"_C_c_B_EV_ADJINV_PS_12347_2005_2020"</definedName>
    <definedName name="_C_c_B_EV_ADJLEAS_PD">"_C_c_B_EV_ADJLEAS_PS_12347_2005_2020"</definedName>
    <definedName name="_C_c_B_EV_ADJMINOR_PD">"_C_c_B_EV_ADJMINOR_PS_12347_2005_2020"</definedName>
    <definedName name="_C_c_B_EV_ADJMLP_PD">"_C_c_B_EV_ADJMLP_PS_12347_2005_2020"</definedName>
    <definedName name="_C_c_B_EV_ADJNONC_PD">"_C_c_B_EV_ADJNONC_PS_12347_2005_2020"</definedName>
    <definedName name="_C_c_B_EV_ADJOBLIG_PD">"_C_c_B_EV_ADJOBLIG_PS_12347_2005_2020"</definedName>
    <definedName name="_C_c_B_EV_ADJPENS_PD">"_C_c_B_EV_ADJPENS_PS_12347_2005_2020"</definedName>
    <definedName name="_C_c_B_EV_ADJUST_PD">"_C_c_B_EV_ADJUST_PS_12347_2005_2020"</definedName>
    <definedName name="_C_c_B_FUT_TAX_PD">"_C_c_B_FUT_TAX_PS_12347_2005_2020"</definedName>
    <definedName name="_C_c_B_GW_PD">"_C_c_B_GW_PS_12347_2005_2020"</definedName>
    <definedName name="_C_c_B_INTANG_PD">"_C_c_B_INTANG_PS_12347_2005_2020"</definedName>
    <definedName name="_C_c_B_NCA_ASSOC_PD">"_C_c_B_NCA_ASSOC_PS_12347_2005_2020"</definedName>
    <definedName name="_C_c_B_NCA_CWIP_PD">"_C_c_B_NCA_CWIP_PS_12347_2005_2020"</definedName>
    <definedName name="_C_c_B_NCA_INV_PD">"_C_c_B_NCA_INV_PS_12347_2005_2020"</definedName>
    <definedName name="_C_c_B_NCA_INVEST_PD">"_C_c_B_NCA_INVEST_PS_12347_2005_2020"</definedName>
    <definedName name="_C_c_B_NCA_OTHINV_PD">"_C_c_B_NCA_OTHINV_PS_12347_2005_2020"</definedName>
    <definedName name="_C_c_B_NCA_REC_PD">"_C_c_B_NCA_REC_PS_12347_2005_2020"</definedName>
    <definedName name="_C_c_B_NCL_BONDS_PD">"_C_c_B_NCL_BONDS_PS_12347_2005_2020"</definedName>
    <definedName name="_C_c_B_NCL_BORROW_PD">"_C_c_B_NCL_BORROW_PS_12347_2005_2020"</definedName>
    <definedName name="_C_c_B_NCL_CONV_DEBT_PD">"_C_c_B_NCL_CONV_DEBT_PS_12347_2005_2020"</definedName>
    <definedName name="_C_c_B_NCL_CRED_PD">"_C_c_B_NCL_CRED_PS_12347_2005_2020"</definedName>
    <definedName name="_C_c_B_NCL_LEASES_PD">"_C_c_B_NCL_LEASES_PS_12347_2005_2020"</definedName>
    <definedName name="_C_c_B_NCL_OTH_PROV_PD">"_C_c_B_NCL_OTH_PROV_PS_12347_2005_2020"</definedName>
    <definedName name="_C_c_B_NCL_PROV_PD">"_C_c_B_NCL_PROV_PS_12347_2005_2020"</definedName>
    <definedName name="_C_c_B_NCL_TAX_PROV_PD">"_C_c_B_NCL_TAX_PROV_PS_12347_2005_2020"</definedName>
    <definedName name="_C_c_B_NON_CURR_ASS_PD">"_C_c_B_NON_CURR_ASS_PS_12347_2005_2020"</definedName>
    <definedName name="_C_c_B_NON_CURR_LIAB_PD">"_C_c_B_NON_CURR_LIAB_PS_12347_2005_2020"</definedName>
    <definedName name="_C_c_B_OTH_INT_PD">"_C_c_B_OTH_INT_PS_12347_2005_2020"</definedName>
    <definedName name="_C_c_B_OTH_NCA_PD">"_C_c_B_OTH_NCA_PS_12347_2005_2020"</definedName>
    <definedName name="_C_c_B_OTHER_CL_PD">"_C_c_B_OTHER_CL_PS_12347_2005_2020"</definedName>
    <definedName name="_C_c_B_OTHER_NCL_PD">"_C_c_B_OTHER_NCL_PS_12347_2005_2020"</definedName>
    <definedName name="_C_c_B_PPE_ACC_DEPR_PD">"_C_c_B_PPE_ACC_DEPR_PS_12347_2005_2020"</definedName>
    <definedName name="_C_c_B_PPE_BOOK_VAL_PD">"_C_c_B_PPE_BOOK_VAL_PS_12347_2005_2020"</definedName>
    <definedName name="_C_c_B_PPE_PD">"_C_c_B_PPE_PS_12347_2005_2020"</definedName>
    <definedName name="_C_c_B_SECURITIES_PD">"_C_c_B_SECURITIES_PS_12347_2005_2020"</definedName>
    <definedName name="_C_c_B_TOT_ASS_PD">"_C_c_B_TOT_ASS_PS_12347_2005_2020"</definedName>
    <definedName name="_C_c_B_TOT_LIAB_PD">"_C_c_B_TOT_LIAB_PS_12347_2005_2020"</definedName>
    <definedName name="_C_c_BORROW_PD">"_C_c_BORROW_PS_12347_2005_2020"</definedName>
    <definedName name="_C_c_BPS_PD">"_C_c_BPS_PS_12347_2005_2020"</definedName>
    <definedName name="_C_c_C_ACQUISITIONS_PD">"_C_c_C_ACQUISITIONS_PS_12347_2005_2020"</definedName>
    <definedName name="_C_c_C_CAP_RAISING_PD">"_C_c_C_CAP_RAISING_PS_12347_2005_2020"</definedName>
    <definedName name="_C_c_C_CAPEX_PD">"_C_c_C_CAPEX_PS_12347_2005_2020"</definedName>
    <definedName name="_C_c_C_CHG_WC_PD">"_C_c_C_CHG_WC_PS_12347_2005_2020"</definedName>
    <definedName name="_C_c_C_DISPOSALES_PD">"_C_c_C_DISPOSALES_PS_12347_2005_2020"</definedName>
    <definedName name="_C_c_C_DIV_PAID_PD">"_C_c_C_DIV_PAID_PS_12347_2005_2020"</definedName>
    <definedName name="_C_c_C_DIV_REC_PD">"_C_c_C_DIV_REC_PS_12347_2005_2020"</definedName>
    <definedName name="_C_c_C_EBIT_PD">"_C_c_C_EBIT_PS_12347_2005_2020"</definedName>
    <definedName name="_C_c_C_EXP_CAPEX_PD">"_C_c_C_EXP_CAPEX_PS_12347_2005_2020"</definedName>
    <definedName name="_C_c_C_FINANCING_PD">"_C_c_C_FINANCING_PS_12347_2005_2020"</definedName>
    <definedName name="_C_c_C_FOREX_PD">"_C_c_C_FOREX_PS_12347_2005_2020"</definedName>
    <definedName name="_C_c_C_GROSS_PROFIT_PD">"_C_c_C_GROSS_PROFIT_PS_12347_2005_2020"</definedName>
    <definedName name="_C_c_C_INTEREST_PD">"_C_c_C_INTEREST_PS_12347_2005_2020"</definedName>
    <definedName name="_C_c_C_INVESTING_PD">"_C_c_C_INVESTING_PS_12347_2005_2020"</definedName>
    <definedName name="_C_c_C_MAINT_CAPEX_PD">"_C_c_C_MAINT_CAPEX_PS_12347_2005_2020"</definedName>
    <definedName name="_C_c_C_NET_BORROW_PD">"_C_c_C_NET_BORROW_PS_12347_2005_2020"</definedName>
    <definedName name="_C_c_C_NON_CASH_PD">"_C_c_C_NON_CASH_PS_12347_2005_2020"</definedName>
    <definedName name="_C_c_C_OPERATING_PD">"_C_c_C_OPERATING_PS_12347_2005_2020"</definedName>
    <definedName name="_C_c_C_OTHER_FC_PD">"_C_c_C_OTHER_FC_PS_12347_2005_2020"</definedName>
    <definedName name="_C_c_C_OTHER_IC_PD">"_C_c_C_OTHER_IC_PS_12347_2005_2020"</definedName>
    <definedName name="_C_c_C_OTHER_OC_PD">"_C_c_C_OTHER_OC_PS_12347_2005_2020"</definedName>
    <definedName name="_C_c_C_PURCHASE_PPE_PD">"_C_c_C_PURCHASE_PPE_PS_12347_2005_2020"</definedName>
    <definedName name="_C_c_C_SALE_PPE_PD">"_C_c_C_SALE_PPE_PS_12347_2005_2020"</definedName>
    <definedName name="_C_c_C_TAX_PD">"_C_c_C_TAX_PS_12347_2005_2020"</definedName>
    <definedName name="_C_c_CASH_CHANGE_PD">"_C_c_CASH_CHANGE_PS_12347_2005_2020"</definedName>
    <definedName name="_C_c_CP_CONVERTIBLE_PD">"_C_c_CP_CONVERTIBLE_PS_12347_2005_2020"</definedName>
    <definedName name="_C_c_CP_ORDINARY_PD">"_C_c_CP_ORDINARY_PS_12347_2005_2020"</definedName>
    <definedName name="_C_c_CP_OTHER_PD">"_C_c_CP_OTHER_PS_12347_2005_2020"</definedName>
    <definedName name="_C_c_CP_SHARES_PD">"_C_c_CP_SHARES_PS_12347_2005_2020"</definedName>
    <definedName name="_C_c_CPS_PD">"_C_c_CPS_PS_12347_2005_2020"</definedName>
    <definedName name="_C_c_CS_EPS_BASIC_PD">"_C_c_CS_EPS_BASIC_PS_12347_2005_2020"</definedName>
    <definedName name="_C_c_CT_CONVERTIBLE_PD">"_C_c_CT_CONVERTIBLE_PS_12347_2005_2020"</definedName>
    <definedName name="_C_c_CT_ORDINARY_PD">"_C_c_CT_ORDINARY_PS_12347_2005_2020"</definedName>
    <definedName name="_C_c_CT_OTHER_PD">"_C_c_CT_OTHER_PS_12347_2005_2020"</definedName>
    <definedName name="_C_c_CT_SHARES_PD">"_C_c_CT_SHARES_PS_12347_2005_2020"</definedName>
    <definedName name="_C_c_DIV_YIELD_PD">"_C_c_DIV_YIELD_PS_12347_2005_2020"</definedName>
    <definedName name="_C_c_DPS_FINAL_EX_PD">"_C_c_DPS_FINAL_EX_PS_12347_2005_2020"</definedName>
    <definedName name="_C_c_DPS_INTERIM_EX_PD">"_C_c_DPS_INTERIM_EX_PS_12347_2005_2020"</definedName>
    <definedName name="_C_c_DPS_PD">"_C_c_DPS_PS_12347_2005_2020"</definedName>
    <definedName name="_C_c_DPS_SPECIAL_EX_PD">"_C_c_DPS_SPECIAL_EX_PS_12347_2005_2020"</definedName>
    <definedName name="_C_c_EBIT_MARGIN_PD">"_C_c_EBIT_MARGIN_PS_12347_2005_2020"</definedName>
    <definedName name="_C_c_EBIT_MULTIPLE_AN_PD">"_C_c_EBIT_MULTIPLE_AN_PS_12347_2005_2020"</definedName>
    <definedName name="_C_c_EBITDA_MARGIN_PD">"_C_c_EBITDA_MARGIN_PS_12347_2005_2020"</definedName>
    <definedName name="_C_c_EBITDA_MULTIPLE_AN_PD">"_C_c_EBITDA_MULTIPLE_AN_PS_12347_2005_2020"</definedName>
    <definedName name="_C_c_ENTVAL_ANNUAL_PD">"_C_c_ENTVAL_ANNUAL_PS_12347_2005_2020"</definedName>
    <definedName name="_C_c_EPS_PD">"_C_c_EPS_PS_12347_2005_2020"</definedName>
    <definedName name="_C_c_EPS_PRE_GW_PD">"_C_c_EPS_PRE_GW_PS_12347_2005_2020"</definedName>
    <definedName name="_C_c_EPS_SHARES_PD">"_C_c_EPS_SHARES_PS_12347_2005_2020"</definedName>
    <definedName name="_C_c_EQ_COMMON_PD">"_C_c_EQ_COMMON_PS_12347_2005_2020"</definedName>
    <definedName name="_C_c_EQ_CONVERT_PD">"_C_c_EQ_CONVERT_PS_12347_2005_2020"</definedName>
    <definedName name="_C_c_EQ_LIFE_FUND_PD">"_C_c_EQ_LIFE_FUND_PS_12347_2005_2020"</definedName>
    <definedName name="_C_c_EQ_MINOR_PD">"_C_c_EQ_MINOR_PS_12347_2005_2020"</definedName>
    <definedName name="_C_c_EQ_PREF_PD">"_C_c_EQ_PREF_PS_12347_2005_2020"</definedName>
    <definedName name="_C_c_EQ_RESERV_ASSREV_PD">"_C_c_EQ_RESERV_ASSREV_PS_12347_2005_2020"</definedName>
    <definedName name="_C_c_EQ_RESERV_OTHER_PD">"_C_c_EQ_RESERV_OTHER_PS_12347_2005_2020"</definedName>
    <definedName name="_C_c_EQ_RESERV_PD">"_C_c_EQ_RESERV_PS_12347_2005_2020"</definedName>
    <definedName name="_C_c_EQ_RETAIN_PROF_PD">"_C_c_EQ_RETAIN_PROF_PS_12347_2005_2020"</definedName>
    <definedName name="_C_c_EQ_SHARE_RESERV_PD">"_C_c_EQ_SHARE_RESERV_PS_12347_2005_2020"</definedName>
    <definedName name="_C_c_EQ_SHAREHOLD_PD">"_C_c_EQ_SHAREHOLD_PS_12347_2005_2020"</definedName>
    <definedName name="_C_c_EQ_SUM_PD">"_C_c_EQ_SUM_PS_12347_2005_2020"</definedName>
    <definedName name="_C_c_EURUSD_PA_PD">"_C_c_EURUSD_PA_PS_12347_2005_2020"</definedName>
    <definedName name="_C_c_EURUSD_PE_PD">"_C_c_EURUSD_PE_PS_12347_2005_2020"</definedName>
    <definedName name="_C_c_FCF_PS_PD">"_C_c_FCF_PS_PS_12347_2005_2020"</definedName>
    <definedName name="_C_c_FREE_CASH_ADJ_PD">"_C_c_FREE_CASH_ADJ_PS_12347_2005_2020"</definedName>
    <definedName name="_C_C_FREE_CF_PD">"_C_C_FREE_CF_PS_12347_2005_2020"</definedName>
    <definedName name="_C_c_GBPUSD_PA_PD">"_C_c_GBPUSD_PA_PS_12347_2005_2020"</definedName>
    <definedName name="_C_c_GBPUSD_PE_PD">"_C_c_GBPUSD_PE_PS_12347_2005_2020"</definedName>
    <definedName name="_C_c_GEARING_PD">"_C_c_GEARING_PS_12347_2005_2020"</definedName>
    <definedName name="_C_c_GROSS_MARGIN_PD">"_C_c_GROSS_MARGIN_PS_12347_2005_2020"</definedName>
    <definedName name="_C_c_I_ABNORMAL_NPAT_PD">"_C_c_I_ABNORMAL_NPAT_PS_12347_2005_2020"</definedName>
    <definedName name="_C_c_I_ANALYST_ADJ_PD">"_C_c_I_ANALYST_ADJ_PS_12347_2005_2020"</definedName>
    <definedName name="_C_c_I_COGS_PD">"_C_c_I_COGS_PS_12347_2005_2020"</definedName>
    <definedName name="_C_c_I_DEPR_AMORT_PD">"_C_c_I_DEPR_AMORT_PS_12347_2005_2020"</definedName>
    <definedName name="_C_c_I_DEPR_PD">"_C_c_I_DEPR_PS_12347_2005_2020"</definedName>
    <definedName name="_C_c_I_DIVIDENDS_PD">"_C_c_I_DIVIDENDS_PS_12347_2005_2020"</definedName>
    <definedName name="_C_c_I_EBIT_PD">"_C_c_I_EBIT_PS_12347_2005_2020"</definedName>
    <definedName name="_C_c_I_EBITA_PD">"_C_c_I_EBITA_PS_12347_2005_2020"</definedName>
    <definedName name="_C_c_I_EBITDA_PD">"_C_c_I_EBITDA_PS_12347_2005_2020"</definedName>
    <definedName name="_C_c_I_EBITDAX_PD">"_C_c_I_EBITDAX_PS_12347_2005_2020"</definedName>
    <definedName name="_C_c_I_EMP_TOTAL_PD">"_C_c_I_EMP_TOTAL_PS_12347_2005_2020"</definedName>
    <definedName name="_C_c_I_EXPENSES_PD">"_C_c_I_EXPENSES_PS_12347_2005_2020"</definedName>
    <definedName name="_C_c_I_EXPLORATION_EXP_PD">"_C_c_I_EXPLORATION_EXP_PS_12347_2005_2020"</definedName>
    <definedName name="_C_c_I_GROSS_PROFIT_PD">"_C_c_I_GROSS_PROFIT_PS_12347_2005_2020"</definedName>
    <definedName name="_C_c_I_INC_TAX_PD">"_C_c_I_INC_TAX_PS_12347_2005_2020"</definedName>
    <definedName name="_C_c_I_INDINC_PD">"_C_c_I_INDINC_PS_12347_2005_2020"</definedName>
    <definedName name="_C_c_I_INT_EXP_PD">"_C_c_I_INT_EXP_PS_12347_2005_2020"</definedName>
    <definedName name="_C_c_I_INT_INCOME_PD">"_C_c_I_INT_INCOME_PS_12347_2005_2020"</definedName>
    <definedName name="_C_c_I_INVEST_INCOME_PD">"_C_c_I_INVEST_INCOME_PS_12347_2005_2020"</definedName>
    <definedName name="_C_c_I_LEASING_EXP_PD">"_C_c_I_LEASING_EXP_PS_12347_2005_2020"</definedName>
    <definedName name="_C_c_I_NET_INTEREST_PD">"_C_c_I_NET_INTEREST_PS_12347_2005_2020"</definedName>
    <definedName name="_C_c_I_NOP_ITEMS_PD">"_C_c_I_NOP_ITEMS_PS_12347_2005_2020"</definedName>
    <definedName name="_C_c_I_NPAT_PD">"_C_c_I_NPAT_PS_12347_2005_2020"</definedName>
    <definedName name="_C_c_I_NRO_ITEMS_PD">"_C_c_I_NRO_ITEMS_PS_12347_2005_2020"</definedName>
    <definedName name="_C_c_I_OOP_EXPENSES_PD">"_C_c_I_OOP_EXPENSES_PS_12347_2005_2020"</definedName>
    <definedName name="_C_c_I_OOP_INCOME_PD">"_C_c_I_OOP_INCOME_PS_12347_2005_2020"</definedName>
    <definedName name="_C_c_I_OOP_ITEMS_PD">"_C_c_I_OOP_ITEMS_PS_12347_2005_2020"</definedName>
    <definedName name="_C_c_I_OP_DIVIDEND_PD">"_C_c_I_OP_DIVIDEND_PS_12347_2005_2020"</definedName>
    <definedName name="_C_c_I_OPERATING_INC_PD">"_C_c_I_OPERATING_INC_PS_12347_2005_2020"</definedName>
    <definedName name="_C_c_I_OTH_EBITADJ_PD">"_C_c_I_OTH_EBITADJ_PS_12347_2005_2020"</definedName>
    <definedName name="_C_c_I_OTH_EXP_PD">"_C_c_I_OTH_EXP_PS_12347_2005_2020"</definedName>
    <definedName name="_C_c_I_OTHER_PBT_PD">"_C_c_I_OTHER_PBT_PS_12347_2005_2020"</definedName>
    <definedName name="_C_c_I_OTHER_PD">"_C_c_I_OTHER_PS_12347_2005_2020"</definedName>
    <definedName name="_C_c_I_OTHER_TAX_PD">"_C_c_I_OTHER_TAX_PS_12347_2005_2020"</definedName>
    <definedName name="_C_c_I_PBT_PD">"_C_c_I_PBT_PS_12347_2005_2020"</definedName>
    <definedName name="_C_c_I_REP_EBIT_PD">"_C_c_I_REP_EBIT_PS_12347_2005_2020"</definedName>
    <definedName name="_C_c_I_REP_NPAT_PD">"_C_c_I_REP_NPAT_PS_12347_2005_2020"</definedName>
    <definedName name="_C_c_I_REP_PAT_PD">"_C_c_I_REP_PAT_PS_12347_2005_2020"</definedName>
    <definedName name="_C_c_I_SALES_GWTH_PD">"_C_c_I_SALES_GWTH_PS_12347_2005_2020"</definedName>
    <definedName name="_C_c_I_SALES_PD">"_C_c_I_SALES_PS_12347_2005_2020"</definedName>
    <definedName name="_C_c_I_SGA_PD">"_C_c_I_SGA_PS_12347_2005_2020"</definedName>
    <definedName name="_C_c_I_TAX_PD">"_C_c_I_TAX_PS_12347_2005_2020"</definedName>
    <definedName name="_C_c_INT_COVER_PD">"_C_c_INT_COVER_PS_12347_2005_2020"</definedName>
    <definedName name="_C_c_KD_ANN_PD">"_C_c_KD_ANN_PS_12347_2005_2020"</definedName>
    <definedName name="_C_c_KE_ANN_PD">"_C_c_KE_ANN_PS_12347_2005_2020"</definedName>
    <definedName name="_C_c_LEVERAGE_PD">"_C_c_LEVERAGE_PS_12347_2005_2020"</definedName>
    <definedName name="_C_c_NDE_PD">"_C_c_NDE_PS_12347_2005_2020"</definedName>
    <definedName name="_C_c_NET_DEBT_ADJ_PD">"_C_c_NET_DEBT_ADJ_PS_12347_2005_2020"</definedName>
    <definedName name="_C_c_NET_DEBT_PD">"_C_c_NET_DEBT_PS_12347_2005_2020"</definedName>
    <definedName name="_C_c_NOT_INTEREST_PD">"_C_c_NOT_INTEREST_PS_12347_2005_2020"</definedName>
    <definedName name="_C_c_NTA_PS_PD">"_C_c_NTA_PS_PS_12347_2005_2020"</definedName>
    <definedName name="_C_c_NZDUSD_PA_PD">"_C_c_NZDUSD_PA_PS_12347_2005_2020"</definedName>
    <definedName name="_C_c_NZDUSD_PE_PD">"_C_c_NZDUSD_PE_PS_12347_2005_2020"</definedName>
    <definedName name="_C_c_OTHER_NONREC_OP_PD">"_C_c_OTHER_NONREC_OP_PS_12347_2005_2020"</definedName>
    <definedName name="_C_c_PAYOUT_PD">"_C_c_PAYOUT_PS_12347_2005_2020"</definedName>
    <definedName name="_C_c_PB_PD">"_C_c_PB_PS_12347_2005_2020"</definedName>
    <definedName name="_C_c_PE_PD">"_C_c_PE_PS_12347_2005_2020"</definedName>
    <definedName name="_C_c_PEN_LIAB_PD">"_C_c_PEN_LIAB_PS_12347_2005_2020"</definedName>
    <definedName name="_C_c_PNTA_PD">"_C_c_PNTA_PS_12347_2005_2020"</definedName>
    <definedName name="_C_c_PSALES_PD">"_C_c_PSALES_PS_12347_2005_2020"</definedName>
    <definedName name="_C_c_PUB_DPS_PD">"_C_c_PUB_DPS_PS_12347_2005_2020"</definedName>
    <definedName name="_C_c_PUB_DRIVER_PD">"_C_c_PUB_DRIVER_PS_12347_2005_2020"</definedName>
    <definedName name="_C_c_PUB_EPS_PD">"_C_c_PUB_EPS_PS_12347_2005_2020"</definedName>
    <definedName name="_C_c_PUB_NETINC_PD">"_C_c_PUB_NETINC_PS_12347_2005_2020"</definedName>
    <definedName name="_C_c_PUB_OP_INCOME_PD">"_C_c_PUB_OP_INCOME_PS_12347_2005_2020"</definedName>
    <definedName name="_C_c_PUB_PBT_PD">"_C_c_PUB_PBT_PS_12347_2005_2020"</definedName>
    <definedName name="_C_c_PUB_RECURRING_PROF_PD">"_C_c_PUB_RECURRING_PROF_PS_12347_2005_2020"</definedName>
    <definedName name="_C_c_PUB_REVENUES_PD">"_C_c_PUB_REVENUES_PS_12347_2005_2020"</definedName>
    <definedName name="_C_c_REP_EPS_BASIC_PD">"_C_c_REP_EPS_BASIC_PS_12347_2005_2020"</definedName>
    <definedName name="_C_c_REP_EPS_PD">"_C_c_REP_EPS_PS_12347_2005_2020"</definedName>
    <definedName name="_C_c_ROA_PD">"_C_c_ROA_PS_12347_2005_2020"</definedName>
    <definedName name="_C_c_ROE_PD">"_C_c_ROE_PS_12347_2005_2020"</definedName>
    <definedName name="_C_c_ROIC_PD">"_C_c_ROIC_PS_12347_2005_2020"</definedName>
    <definedName name="_C_c_TAX_RATE_PD">"_C_c_TAX_RATE_PS_12347_2005_2020"</definedName>
    <definedName name="_C_c_TAX_RATE_PF_PD">"_C_c_TAX_RATE_PF_PS_12347_2005_2020"</definedName>
    <definedName name="_C_c_TOTAL_CF_PD">"_C_c_TOTAL_CF_PS_12347_2005_2020"</definedName>
    <definedName name="_C_C_UNLEV_FREE_CF_PD">"_C_C_UNLEV_FREE_CF_PS_12347_2005_2020"</definedName>
    <definedName name="_C_c_USDBRL_PA_PD">"_C_c_USDBRL_PA_PS_12347_2005_2020"</definedName>
    <definedName name="_C_c_USDBRL_PE_PD">"_C_c_USDBRL_PE_PS_12347_2005_2020"</definedName>
    <definedName name="_C_c_USDCAD_PA_PD">"_C_c_USDCAD_PA_PS_12347_2005_2020"</definedName>
    <definedName name="_C_c_USDCAD_PE_PD">"_C_c_USDCAD_PE_PS_12347_2005_2020"</definedName>
    <definedName name="_C_c_USDCHF_PA_PD">"_C_c_USDCHF_PA_PS_12347_2005_2020"</definedName>
    <definedName name="_C_c_USDCHF_PE_PD">"_C_c_USDCHF_PE_PS_12347_2005_2020"</definedName>
    <definedName name="_C_c_USDCLP_PA_PD">"_C_c_USDCLP_PA_PS_12347_2005_2020"</definedName>
    <definedName name="_C_c_USDCLP_PE_PD">"_C_c_USDCLP_PE_PS_12347_2005_2020"</definedName>
    <definedName name="_C_c_USDDKK_PA_PD">"_C_c_USDDKK_PA_PS_12347_2005_2020"</definedName>
    <definedName name="_C_c_USDDKK_PE_PD">"_C_c_USDDKK_PE_PS_12347_2005_2020"</definedName>
    <definedName name="_C_c_USDJPY_PA_PD">"_C_c_USDJPY_PA_PS_12347_2005_2020"</definedName>
    <definedName name="_C_c_USDJPY_PE_PD">"_C_c_USDJPY_PE_PS_12347_2005_2020"</definedName>
    <definedName name="_C_c_USDKRW_PA_PD">"_C_c_USDKRW_PA_PS_12347_2005_2020"</definedName>
    <definedName name="_C_c_USDKRW_PE_PD">"_C_c_USDKRW_PE_PS_12347_2005_2020"</definedName>
    <definedName name="_C_c_USDMXN_PA_PD">"_C_c_USDMXN_PA_PS_12347_2005_2020"</definedName>
    <definedName name="_C_c_USDMXN_PE_PD">"_C_c_USDMXN_PE_PS_12347_2005_2020"</definedName>
    <definedName name="_C_c_USDMYR_PA_PD">"_C_c_USDMYR_PA_PS_12347_2005_2020"</definedName>
    <definedName name="_C_c_USDMYR_PE_PD">"_C_c_USDMYR_PE_PS_12347_2005_2020"</definedName>
    <definedName name="_C_c_USDPHP_PA_PD">"_C_c_USDPHP_PA_PS_12347_2005_2020"</definedName>
    <definedName name="_C_c_USDPHP_PE_PD">"_C_c_USDPHP_PE_PS_12347_2005_2020"</definedName>
    <definedName name="_C_c_USDPLN_PA_PD">"_C_c_USDPLN_PA_PS_12347_2005_2020"</definedName>
    <definedName name="_C_c_USDPLN_PE_PD">"_C_c_USDPLN_PE_PS_12347_2005_2020"</definedName>
    <definedName name="_C_c_USDSGD_PA_PD">"_C_c_USDSGD_PA_PS_12347_2005_2020"</definedName>
    <definedName name="_C_c_USDSGD_PE_PD">"_C_c_USDSGD_PE_PS_12347_2005_2020"</definedName>
    <definedName name="_C_c_USDTWD_PA_PD">"_C_c_USDTWD_PA_PS_12347_2005_2020"</definedName>
    <definedName name="_C_c_USDTWD_PE_PD">"_C_c_USDTWD_PE_PS_12347_2005_2020"</definedName>
    <definedName name="_C_c_USDZAR_PA_PD">"_C_c_USDZAR_PA_PS_12347_2005_2020"</definedName>
    <definedName name="_C_c_USDZAR_PE_PD">"_C_c_USDZAR_PE_PS_12347_2005_2020"</definedName>
    <definedName name="_C_c_WACC_PD">"_C_c_WACC_PS_12347_2005_2020"</definedName>
    <definedName name="_C_OPEN_ASSUMPTION_PAGES">"RAT|PUB|CCY"</definedName>
    <definedName name="_C_TEMPLATE_BUSINESS_TYPES">"ENE,NONFIN"</definedName>
    <definedName name="_C_TEMPLATE_COIN_DISPLAY">"DEFAULT"</definedName>
    <definedName name="_C_TEMPLATE_CREATED">"#21-Oct-2010 11:16#"</definedName>
    <definedName name="_C_TEMPLATE_CREATED_BY">"scarrasq"</definedName>
    <definedName name="_C_TEMPLATE_TEMPLATE_NAME">"LIVE"</definedName>
    <definedName name="_DAT1" localSheetId="11">#REF!</definedName>
    <definedName name="_DAT1">#REF!</definedName>
    <definedName name="_DAT10" localSheetId="11">#REF!</definedName>
    <definedName name="_DAT10">#REF!</definedName>
    <definedName name="_DAT11" localSheetId="11">#REF!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ND1">#REF!</definedName>
    <definedName name="_END2">#REF!</definedName>
    <definedName name="_EPS03" localSheetId="3">#REF!</definedName>
    <definedName name="_EPS03">#REF!</definedName>
    <definedName name="_EPS04" localSheetId="3">#REF!</definedName>
    <definedName name="_EPS04">#REF!</definedName>
    <definedName name="_EPS05" localSheetId="3">#REF!</definedName>
    <definedName name="_EPS05">#REF!</definedName>
    <definedName name="_EPS06" localSheetId="3">#REF!</definedName>
    <definedName name="_EPS06">#REF!</definedName>
    <definedName name="_EPS07" localSheetId="3">#REF!</definedName>
    <definedName name="_EPS07">#REF!</definedName>
    <definedName name="_EPS10" localSheetId="3">#REF!</definedName>
    <definedName name="_EPS10">#REF!</definedName>
    <definedName name="_FAS109">#REF!</definedName>
    <definedName name="_FEB01" localSheetId="6" hidden="1">{#N/A,#N/A,FALSE,"EMPPAY"}</definedName>
    <definedName name="_FEB01" localSheetId="11" hidden="1">{#N/A,#N/A,FALSE,"EMPPAY"}</definedName>
    <definedName name="_FEB01" localSheetId="3" hidden="1">{#N/A,#N/A,FALSE,"EMPPAY"}</definedName>
    <definedName name="_FEB01" hidden="1">{#N/A,#N/A,FALSE,"EMPPAY"}</definedName>
    <definedName name="_Fill" localSheetId="11" hidden="1">#REF!</definedName>
    <definedName name="_Fill" localSheetId="3" hidden="1">#REF!</definedName>
    <definedName name="_Fill" hidden="1">#REF!</definedName>
    <definedName name="_xlnm._FilterDatabase" localSheetId="2" hidden="1">'DT By OI'!$A$2:$F$93</definedName>
    <definedName name="_GOTO_BH688" localSheetId="3">#REF!</definedName>
    <definedName name="_GOTO_BH688">#REF!</definedName>
    <definedName name="_GSRATES_1" hidden="1">"CT30000120040614        "</definedName>
    <definedName name="_GSRATES_10" hidden="1">"CF3000012003033120030101"</definedName>
    <definedName name="_GSRATES_100" hidden="1">"CT300001Latest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"CT30000120070920        "</definedName>
    <definedName name="_GSRATES_16" hidden="1">"CT30000120050725        "</definedName>
    <definedName name="_GSRATES_17" hidden="1">"CF3000012004083120040726"</definedName>
    <definedName name="_GSRATES_2" hidden="1">"CF50000119971231        "</definedName>
    <definedName name="_GSRATES_3" hidden="1">"CF50000120031231        "</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3</definedName>
    <definedName name="_GSRATES_COUNT1" hidden="1">13</definedName>
    <definedName name="_INV2" localSheetId="11">#REF!</definedName>
    <definedName name="_INV2">#REF!</definedName>
    <definedName name="_INV3" localSheetId="11">#REF!</definedName>
    <definedName name="_INV3">#REF!</definedName>
    <definedName name="_INV4" localSheetId="11">#REF!</definedName>
    <definedName name="_INV4">#REF!</definedName>
    <definedName name="_JAN01" localSheetId="6" hidden="1">{#N/A,#N/A,FALSE,"EMPPAY"}</definedName>
    <definedName name="_JAN01" localSheetId="11" hidden="1">{#N/A,#N/A,FALSE,"EMPPAY"}</definedName>
    <definedName name="_JAN01" localSheetId="3" hidden="1">{#N/A,#N/A,FALSE,"EMPPAY"}</definedName>
    <definedName name="_JAN01" hidden="1">{#N/A,#N/A,FALSE,"EMPPAY"}</definedName>
    <definedName name="_JAN2001" localSheetId="6" hidden="1">{#N/A,#N/A,FALSE,"EMPPAY"}</definedName>
    <definedName name="_JAN2001" localSheetId="11" hidden="1">{#N/A,#N/A,FALSE,"EMPPAY"}</definedName>
    <definedName name="_JAN2001" localSheetId="3" hidden="1">{#N/A,#N/A,FALSE,"EMPPAY"}</definedName>
    <definedName name="_JAN2001" hidden="1">{#N/A,#N/A,FALSE,"EMPPAY"}</definedName>
    <definedName name="_JE103103" localSheetId="3">#REF!</definedName>
    <definedName name="_JE103103">#REF!</definedName>
    <definedName name="_Key1" localSheetId="6" hidden="1">#REF!</definedName>
    <definedName name="_Key1" localSheetId="11" hidden="1">#REF!</definedName>
    <definedName name="_Key1" localSheetId="3" hidden="1">#REF!</definedName>
    <definedName name="_Key1" hidden="1">#REF!</definedName>
    <definedName name="_Key2" hidden="1">#REF!</definedName>
    <definedName name="_ME" hidden="1">#REF!</definedName>
    <definedName name="_Order1" hidden="1">255</definedName>
    <definedName name="_Order1_1" hidden="1">255</definedName>
    <definedName name="_Order1_MM" hidden="1">0</definedName>
    <definedName name="_Order2" hidden="1">255</definedName>
    <definedName name="_Order2_MM" hidden="1">0</definedName>
    <definedName name="_PAG1" localSheetId="11">#REF!</definedName>
    <definedName name="_PAG1">#REF!</definedName>
    <definedName name="_PAG10" localSheetId="11">#REF!</definedName>
    <definedName name="_PAG10">#REF!</definedName>
    <definedName name="_PAG11" localSheetId="11">#REF!</definedName>
    <definedName name="_PAG11">#REF!</definedName>
    <definedName name="_PAG12">#REF!</definedName>
    <definedName name="_PAG13">#REF!</definedName>
    <definedName name="_PAG14">#REF!</definedName>
    <definedName name="_PAG15">#REF!</definedName>
    <definedName name="_PAG2">#REF!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hidden="1">#REF!</definedName>
    <definedName name="_PeriodYTD" localSheetId="3">#REF!</definedName>
    <definedName name="_PeriodYTD">#REF!</definedName>
    <definedName name="_pg1" localSheetId="11">#REF!</definedName>
    <definedName name="_pg1" localSheetId="3">#REF!</definedName>
    <definedName name="_pg1">#REF!</definedName>
    <definedName name="_pg2" localSheetId="11">#REF!</definedName>
    <definedName name="_pg2">#REF!</definedName>
    <definedName name="_PLS1" localSheetId="3">#REF!</definedName>
    <definedName name="_PLS1">#REF!</definedName>
    <definedName name="_PLS2" localSheetId="3">#REF!</definedName>
    <definedName name="_PLS2">#REF!</definedName>
    <definedName name="_QModel" localSheetId="11" hidden="1">{"assumptions","balance_sheet","book_tax_calc","title","debt","debt_amort","depr_tax_calc","exp_calcs","oper_assump_exp","oper_assump_exp2","oper_assump_revs","operating_assumptions","Profit_loss","rev_calcs"}</definedName>
    <definedName name="_QModel" localSheetId="3" hidden="1">{"assumptions","balance_sheet","book_tax_calc","title","debt","debt_amort","depr_tax_calc","exp_calcs","oper_assump_exp","oper_assump_exp2","oper_assump_revs","operating_assumptions","Profit_loss","rev_calcs"}</definedName>
    <definedName name="_QModel" hidden="1">{"assumptions","balance_sheet","book_tax_calc","title","debt","debt_amort","depr_tax_calc","exp_calcs","oper_assump_exp","oper_assump_exp2","oper_assump_revs","operating_assumptions","Profit_loss","rev_calcs"}</definedName>
    <definedName name="_r" hidden="1">"Formula removed, name can be deleted."</definedName>
    <definedName name="_Regression_Int" hidden="1">1</definedName>
    <definedName name="_Regression_Out" localSheetId="11" hidden="1">#REF!</definedName>
    <definedName name="_Regression_Out" hidden="1">#REF!</definedName>
    <definedName name="_Regression_X" localSheetId="11" hidden="1">#REF!</definedName>
    <definedName name="_Regression_X" hidden="1">#REF!</definedName>
    <definedName name="_Regression_Y" localSheetId="11" hidden="1">#REF!</definedName>
    <definedName name="_Regression_Y" hidden="1">#REF!</definedName>
    <definedName name="_sam1">#REF!</definedName>
    <definedName name="_SBaseRef" localSheetId="3">#REF!</definedName>
    <definedName name="_SBaseRef">#REF!</definedName>
    <definedName name="_SO2" localSheetId="11">#REF!</definedName>
    <definedName name="_SO2" localSheetId="3">#REF!</definedName>
    <definedName name="_SO2">#REF!</definedName>
    <definedName name="_Sort" localSheetId="6" hidden="1">#REF!</definedName>
    <definedName name="_Sort" hidden="1">#REF!</definedName>
    <definedName name="_sort2" localSheetId="6" hidden="1">#REF!</definedName>
    <definedName name="_sort2" hidden="1">#REF!</definedName>
    <definedName name="_ss1">#REF!</definedName>
    <definedName name="_SUM1473">#REF!</definedName>
    <definedName name="_Table1_In1" hidden="1">#REF!</definedName>
    <definedName name="_Table1_Out" hidden="1">#REF!</definedName>
    <definedName name="_Table2_In1" localSheetId="3" hidden="1">#REF!</definedName>
    <definedName name="_Table2_In1" hidden="1">#REF!</definedName>
    <definedName name="_Table2_In2" localSheetId="3" hidden="1">#REF!</definedName>
    <definedName name="_Table2_In2" hidden="1">#REF!</definedName>
    <definedName name="_Table2_Out" hidden="1">#REF!</definedName>
    <definedName name="_Table3_In2" localSheetId="3" hidden="1">#REF!</definedName>
    <definedName name="_Table3_In2" hidden="1">#REF!</definedName>
    <definedName name="_tet12" localSheetId="6" hidden="1">{"assumptions",#N/A,FALSE,"Scenario 1";"valuation",#N/A,FALSE,"Scenario 1"}</definedName>
    <definedName name="_tet12" localSheetId="11" hidden="1">{"assumptions",#N/A,FALSE,"Scenario 1";"valuation",#N/A,FALSE,"Scenario 1"}</definedName>
    <definedName name="_tet12" localSheetId="3" hidden="1">{"assumptions",#N/A,FALSE,"Scenario 1";"valuation",#N/A,FALSE,"Scenario 1"}</definedName>
    <definedName name="_tet12" hidden="1">{"assumptions",#N/A,FALSE,"Scenario 1";"valuation",#N/A,FALSE,"Scenario 1"}</definedName>
    <definedName name="_tet5" localSheetId="6" hidden="1">{"assumptions",#N/A,FALSE,"Scenario 1";"valuation",#N/A,FALSE,"Scenario 1"}</definedName>
    <definedName name="_tet5" localSheetId="11" hidden="1">{"assumptions",#N/A,FALSE,"Scenario 1";"valuation",#N/A,FALSE,"Scenario 1"}</definedName>
    <definedName name="_tet5" localSheetId="3" hidden="1">{"assumptions",#N/A,FALSE,"Scenario 1";"valuation",#N/A,FALSE,"Scenario 1"}</definedName>
    <definedName name="_tet5" hidden="1">{"assumptions",#N/A,FALSE,"Scenario 1";"valuation",#N/A,FALSE,"Scenario 1"}</definedName>
    <definedName name="_tse300" localSheetId="3">#REF!</definedName>
    <definedName name="_tse300">#REF!</definedName>
    <definedName name="_WP2" localSheetId="11">#REF!</definedName>
    <definedName name="_WP2" localSheetId="3">#REF!</definedName>
    <definedName name="_WP2">#REF!</definedName>
    <definedName name="_WP3" localSheetId="11">#REF!</definedName>
    <definedName name="_WP3">#REF!</definedName>
    <definedName name="_ZZ223" localSheetId="11">#REF!</definedName>
    <definedName name="_ZZ223">#REF!</definedName>
    <definedName name="A" localSheetId="6">#REF!</definedName>
    <definedName name="A" localSheetId="11">#REF!</definedName>
    <definedName name="A" localSheetId="3">#REF!</definedName>
    <definedName name="a" hidden="1">{"LBO Summary",#N/A,FALSE,"Summary"}</definedName>
    <definedName name="AAA_DOCTOPS" hidden="1">"AAA_SET"</definedName>
    <definedName name="AAA_duser" hidden="1">"OFF"</definedName>
    <definedName name="AAA_u999998" hidden="1">"nlfoote@970721231427"</definedName>
    <definedName name="AAA_u999999" hidden="1">"nlfoote@970721231348"</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NAMRO" localSheetId="3">#REF!</definedName>
    <definedName name="ABNAMRO">#REF!</definedName>
    <definedName name="acc" localSheetId="3">#REF!</definedName>
    <definedName name="acc">#REF!</definedName>
    <definedName name="AccdPenCostDisclProVal" localSheetId="3">#REF!</definedName>
    <definedName name="AccdPenCostDisclProVal">#REF!</definedName>
    <definedName name="AcCell" localSheetId="3">#REF!</definedName>
    <definedName name="AcCell">#REF!</definedName>
    <definedName name="Access_Button" hidden="1">"MKTTERM_DATA_List"</definedName>
    <definedName name="AccessDatabase" hidden="1">"J:\RGULMIL\232029.mdb"</definedName>
    <definedName name="Account">#REF!</definedName>
    <definedName name="ACCOUNTANT">#REF!</definedName>
    <definedName name="ACCRUAL">#REF!</definedName>
    <definedName name="Acct_AZ_UNSG_By_Plant">#REF!</definedName>
    <definedName name="Acct_Owner" localSheetId="3">#REF!</definedName>
    <definedName name="Acct_Owner">#REF!</definedName>
    <definedName name="acq" localSheetId="3">#REF!</definedName>
    <definedName name="acq">#REF!</definedName>
    <definedName name="acqchgenabling" localSheetId="3">#REF!</definedName>
    <definedName name="acqchgenabling">#REF!</definedName>
    <definedName name="acqchgfe" localSheetId="3">#REF!</definedName>
    <definedName name="acqchgfe">#REF!</definedName>
    <definedName name="acqchgoperations" localSheetId="3">#REF!</definedName>
    <definedName name="acqchgoperations">#REF!</definedName>
    <definedName name="acqenabling" localSheetId="3">#REF!</definedName>
    <definedName name="acqenabling">#REF!</definedName>
    <definedName name="acqfe" localSheetId="3">#REF!</definedName>
    <definedName name="acqfe">#REF!</definedName>
    <definedName name="acqoperations" localSheetId="3">#REF!</definedName>
    <definedName name="acqoperations">#REF!</definedName>
    <definedName name="acquiror" localSheetId="3">#REF!</definedName>
    <definedName name="acquiror">#REF!</definedName>
    <definedName name="AcquisitionMgmtRev1" localSheetId="3">#REF!</definedName>
    <definedName name="AcquisitionMgmtRev1">#REF!</definedName>
    <definedName name="AcquisitionMgmtRev2" localSheetId="3">#REF!</definedName>
    <definedName name="AcquisitionMgmtRev2">#REF!</definedName>
    <definedName name="AcquisitionNIWalk" localSheetId="3">#REF!</definedName>
    <definedName name="AcquisitionNIWalk">#REF!</definedName>
    <definedName name="AcquisitionQPack1" localSheetId="3">#REF!</definedName>
    <definedName name="AcquisitionQPack1">#REF!</definedName>
    <definedName name="AcquisitionQPack2" localSheetId="3">#REF!</definedName>
    <definedName name="AcquisitionQPack2">#REF!</definedName>
    <definedName name="ACTDEM" localSheetId="3">#REF!</definedName>
    <definedName name="ACTDEM">#REF!</definedName>
    <definedName name="actI" localSheetId="3">#REF!</definedName>
    <definedName name="actI">#REF!</definedName>
    <definedName name="actII" localSheetId="3">#REF!</definedName>
    <definedName name="actII">#REF!</definedName>
    <definedName name="actIII" localSheetId="3">#REF!</definedName>
    <definedName name="actIII">#REF!</definedName>
    <definedName name="actIV" localSheetId="3">#REF!</definedName>
    <definedName name="actIV">#REF!</definedName>
    <definedName name="ACTUAL_DEMAND__KW" localSheetId="3">#REF!</definedName>
    <definedName name="ACTUAL_DEMAND__KW">#REF!</definedName>
    <definedName name="Actual_Net_Rev_Req">#REF!</definedName>
    <definedName name="Actuals" localSheetId="11">OFFSET(#REF!,1,2,[0]!NumRows-1,20)</definedName>
    <definedName name="Actuals" localSheetId="3">OFFSET(#REF!,1,2,[0]!NumRows-1,20)</definedName>
    <definedName name="Actuals">OFFSET(#REF!,1,2,[0]!NumRows-1,20)</definedName>
    <definedName name="Actuals2">#N/A</definedName>
    <definedName name="ActualType" localSheetId="11">#REF!</definedName>
    <definedName name="ActualType" localSheetId="3">#REF!</definedName>
    <definedName name="ActualType">#REF!</definedName>
    <definedName name="ACwvu.Hedge._.Data._.Sheet." localSheetId="3" hidden="1">#REF!</definedName>
    <definedName name="ACwvu.Hedge._.Data._.Sheet." hidden="1">#REF!</definedName>
    <definedName name="ACwvu.Hedge._.Graphs." hidden="1">#REF!</definedName>
    <definedName name="adam" hidden="1">#REF!</definedName>
    <definedName name="ADDITIVEDATA">#REF!</definedName>
    <definedName name="adfa" localSheetId="11"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localSheetId="3"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I">#REF!</definedName>
    <definedName name="ADIT" localSheetId="3">#REF!</definedName>
    <definedName name="ADIT">#REF!</definedName>
    <definedName name="adj" localSheetId="11">#REF!</definedName>
    <definedName name="adj">#REF!</definedName>
    <definedName name="Adj_JE" localSheetId="11" hidden="1">{#N/A,#N/A,TRUE,"MarginCalc";#N/A,#N/A,TRUE,"Proposal.kW Firm";#N/A,#N/A,TRUE,"PurCalc";#N/A,#N/A,TRUE,"PurCalc Other"}</definedName>
    <definedName name="Adj_JE" localSheetId="3" hidden="1">{#N/A,#N/A,TRUE,"MarginCalc";#N/A,#N/A,TRUE,"Proposal.kW Firm";#N/A,#N/A,TRUE,"PurCalc";#N/A,#N/A,TRUE,"PurCalc Other"}</definedName>
    <definedName name="Adj_JE" hidden="1">{#N/A,#N/A,TRUE,"MarginCalc";#N/A,#N/A,TRUE,"Proposal.kW Firm";#N/A,#N/A,TRUE,"PurCalc";#N/A,#N/A,TRUE,"PurCalc Other"}</definedName>
    <definedName name="Adjusted_KW" localSheetId="3">#REF!</definedName>
    <definedName name="Adjusted_KW">#REF!</definedName>
    <definedName name="ADJUSTMENTS" localSheetId="11">#REF!</definedName>
    <definedName name="ADJUSTMENTS" localSheetId="3">#REF!</definedName>
    <definedName name="ADJUSTMENTS">#REF!</definedName>
    <definedName name="admn" localSheetId="3">#REF!</definedName>
    <definedName name="admn">#REF!</definedName>
    <definedName name="AEAlloc" localSheetId="3">#REF!</definedName>
    <definedName name="AEAlloc">#REF!</definedName>
    <definedName name="aedfadf" localSheetId="11" hidden="1">TextRefCopy1</definedName>
    <definedName name="aedfadf" localSheetId="3" hidden="1">TextRefCopy1</definedName>
    <definedName name="aedfadf" hidden="1">TextRefCopy1</definedName>
    <definedName name="AGEDATA" localSheetId="11">#REF!</definedName>
    <definedName name="AGEDATA" localSheetId="3">#REF!</definedName>
    <definedName name="AGEDATA">#REF!</definedName>
    <definedName name="AGL" localSheetId="3">#REF!</definedName>
    <definedName name="AGL">#REF!</definedName>
    <definedName name="AGL.py" localSheetId="3">#REF!</definedName>
    <definedName name="AGL.py">#REF!</definedName>
    <definedName name="AGL_OCIDiscl.py" localSheetId="3">#REF!</definedName>
    <definedName name="AGL_OCIDiscl.py">#REF!</definedName>
    <definedName name="AGLProVal.ny" localSheetId="3">#REF!</definedName>
    <definedName name="AGLProVal.ny">#REF!</definedName>
    <definedName name="Aktueller_Tag" localSheetId="11">#REF!</definedName>
    <definedName name="Aktueller_Tag">#REF!</definedName>
    <definedName name="Alignment" hidden="1">"a1"</definedName>
    <definedName name="All" localSheetId="11">#REF!</definedName>
    <definedName name="All">#REF!</definedName>
    <definedName name="ALL_DEPTS_WITH_OU_TREE_NODE_BU" localSheetId="11">#REF!</definedName>
    <definedName name="ALL_DEPTS_WITH_OU_TREE_NODE_BU">#REF!</definedName>
    <definedName name="Alloc_Desc" localSheetId="11">#REF!</definedName>
    <definedName name="Alloc_Desc" localSheetId="3">#REF!</definedName>
    <definedName name="Alloc_Desc">#REF!</definedName>
    <definedName name="Alloc_Tbl" localSheetId="11">#REF!</definedName>
    <definedName name="Alloc_Tbl" localSheetId="3">#REF!</definedName>
    <definedName name="Alloc_Tbl">#REF!</definedName>
    <definedName name="ALLOCATION" localSheetId="11">#REF!</definedName>
    <definedName name="ALLOCATION">#REF!</definedName>
    <definedName name="AllocationDate">#REF!</definedName>
    <definedName name="Allocator.gross.plant" localSheetId="3">#REF!</definedName>
    <definedName name="Allocator.gross.plant">#REF!</definedName>
    <definedName name="Allocator.net.plant" localSheetId="3">#REF!</definedName>
    <definedName name="Allocator.net.plant">#REF!</definedName>
    <definedName name="Allocator.wages.salary" localSheetId="3">#REF!</definedName>
    <definedName name="Allocator.wages.salary">#REF!</definedName>
    <definedName name="Allocators" localSheetId="3">#REF!</definedName>
    <definedName name="Allocators">#REF!</definedName>
    <definedName name="ALLSUM" localSheetId="11">#REF!</definedName>
    <definedName name="ALLSUM">#REF!</definedName>
    <definedName name="AMORTACC" localSheetId="11">#REF!</definedName>
    <definedName name="AMORTACC">#REF!</definedName>
    <definedName name="AMORTEXP">#REF!</definedName>
    <definedName name="AmortText" localSheetId="3">#REF!</definedName>
    <definedName name="AmortText">#REF!</definedName>
    <definedName name="Annual01" localSheetId="3">#REF!</definedName>
    <definedName name="Annual01">#REF!</definedName>
    <definedName name="Annual02" localSheetId="3">#REF!</definedName>
    <definedName name="Annual02">#REF!</definedName>
    <definedName name="Annual03" localSheetId="3">#REF!</definedName>
    <definedName name="Annual03">#REF!</definedName>
    <definedName name="Annual04" localSheetId="3">#REF!</definedName>
    <definedName name="Annual04">#REF!</definedName>
    <definedName name="Annuals" localSheetId="11">OFFSET(#REF!,1,1,[0]!NumYears,19)</definedName>
    <definedName name="Annuals" localSheetId="3">OFFSET(#REF!,1,1,[0]!NumYears,19)</definedName>
    <definedName name="Annuals">OFFSET(#REF!,1,1,[0]!NumYears,19)</definedName>
    <definedName name="Annuals2">#N/A</definedName>
    <definedName name="anscount" hidden="1">3</definedName>
    <definedName name="APCFAC" localSheetId="3">#REF!</definedName>
    <definedName name="APCFAC">#REF!</definedName>
    <definedName name="APCLF" localSheetId="3">#REF!</definedName>
    <definedName name="APCLF">#REF!</definedName>
    <definedName name="APCMW" localSheetId="3">#REF!</definedName>
    <definedName name="APCMW">#REF!</definedName>
    <definedName name="APCMWH">#REF!</definedName>
    <definedName name="APN" localSheetId="11">#REF!</definedName>
    <definedName name="APN">#REF!</definedName>
    <definedName name="APSC" localSheetId="3">#REF!</definedName>
    <definedName name="APSC">#REF!</definedName>
    <definedName name="APSC.py" localSheetId="3">#REF!</definedName>
    <definedName name="APSC.py">#REF!</definedName>
    <definedName name="APSC_OCI.py" localSheetId="3">#REF!</definedName>
    <definedName name="APSC_OCI.py">#REF!</definedName>
    <definedName name="APSCProVal.ny" localSheetId="3">#REF!</definedName>
    <definedName name="APSCProVal.ny">#REF!</definedName>
    <definedName name="APWREFVNUAN" hidden="1">"'f4"</definedName>
    <definedName name="Aquila" localSheetId="3">#REF!</definedName>
    <definedName name="Aquila">#REF!</definedName>
    <definedName name="array_names" localSheetId="3">#REF!</definedName>
    <definedName name="array_names">#REF!</definedName>
    <definedName name="array_num" localSheetId="3">#REF!</definedName>
    <definedName name="array_num">#REF!</definedName>
    <definedName name="AS2DocOpenMode" hidden="1">"AS2DocumentEdit"</definedName>
    <definedName name="AS2HasNoAutoHeaderFooter" hidden="1">" "</definedName>
    <definedName name="AS2NamedRange" hidden="1">7</definedName>
    <definedName name="AS2ReportLS" hidden="1">1</definedName>
    <definedName name="AS2SyncStepLS" hidden="1">0</definedName>
    <definedName name="AS2VersionLS" hidden="1">300</definedName>
    <definedName name="ASD" localSheetId="11">#REF!</definedName>
    <definedName name="ASD">#REF!</definedName>
    <definedName name="asdf" localSheetId="11" hidden="1">#REF!</definedName>
    <definedName name="asdf" localSheetId="3" hidden="1">#REF!</definedName>
    <definedName name="asdf" hidden="1">#REF!</definedName>
    <definedName name="asdfaweg" localSheetId="11"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aweg" localSheetId="3"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OF" localSheetId="11">#REF!</definedName>
    <definedName name="ASOF">#REF!</definedName>
    <definedName name="asset" localSheetId="3">#REF!</definedName>
    <definedName name="asset">#REF!</definedName>
    <definedName name="AssetReturn.py" localSheetId="3">#REF!</definedName>
    <definedName name="AssetReturn.py">#REF!</definedName>
    <definedName name="Astoria" localSheetId="3">#REF!</definedName>
    <definedName name="Astoria">#REF!</definedName>
    <definedName name="ATO" localSheetId="3">#REF!</definedName>
    <definedName name="ATO">#REF!</definedName>
    <definedName name="ATO.py" localSheetId="3">#REF!</definedName>
    <definedName name="ATO.py">#REF!</definedName>
    <definedName name="ATO_OCIProVal.py" localSheetId="3">#REF!</definedName>
    <definedName name="ATO_OCIProVal.py">#REF!</definedName>
    <definedName name="ATOProVal.ny" localSheetId="3">#REF!</definedName>
    <definedName name="ATOProVal.ny">#REF!</definedName>
    <definedName name="Attach" localSheetId="3">#REF!</definedName>
    <definedName name="Attach">#REF!</definedName>
    <definedName name="Attachment" localSheetId="3">#REF!</definedName>
    <definedName name="Attachment">#REF!</definedName>
    <definedName name="avail_offpk" localSheetId="3">#REF!</definedName>
    <definedName name="avail_offpk">#REF!</definedName>
    <definedName name="avail_pk" localSheetId="3">#REF!</definedName>
    <definedName name="avail_pk">#REF!</definedName>
    <definedName name="AvgSalScaleFASB" localSheetId="3">#REF!</definedName>
    <definedName name="AvgSalScaleFASB">#REF!</definedName>
    <definedName name="AvgSalScaleFASB.py" localSheetId="3">#REF!</definedName>
    <definedName name="AvgSalScaleFASB.py">#REF!</definedName>
    <definedName name="AvgSalScaleFASBDiscl" localSheetId="3">#REF!</definedName>
    <definedName name="AvgSalScaleFASBDiscl">#REF!</definedName>
    <definedName name="AvgSalScaleFASBDiscl.py" localSheetId="3">#REF!</definedName>
    <definedName name="AvgSalScaleFASBDiscl.py">#REF!</definedName>
    <definedName name="AWGopebByPlanPage1" localSheetId="11">#REF!</definedName>
    <definedName name="AWGopebByPlanPage1" localSheetId="3">#REF!</definedName>
    <definedName name="AWGopebByPlanPage1">#REF!</definedName>
    <definedName name="AWGopebByPlanPage2" localSheetId="11">#REF!</definedName>
    <definedName name="AWGopebByPlanPage2">#REF!</definedName>
    <definedName name="AWGopebByPlanPage3" localSheetId="11">#REF!</definedName>
    <definedName name="AWGopebByPlanPage3">#REF!</definedName>
    <definedName name="AWGopebPage1">#REF!</definedName>
    <definedName name="AWGopebPage2">#REF!</definedName>
    <definedName name="AWGopebPage3">#REF!</definedName>
    <definedName name="B1P1">#REF!</definedName>
    <definedName name="Balances">#REF!</definedName>
    <definedName name="BalanceSheet" localSheetId="3">#REF!</definedName>
    <definedName name="BalanceSheet">#REF!</definedName>
    <definedName name="BalanceSheetAdj" localSheetId="3">#REF!</definedName>
    <definedName name="BalanceSheetAdj">#REF!</definedName>
    <definedName name="BalanceSheetLY" localSheetId="3">#REF!</definedName>
    <definedName name="BalanceSheetLY">#REF!</definedName>
    <definedName name="BalanceSheetLYAdj" localSheetId="3">#REF!</definedName>
    <definedName name="BalanceSheetLYAdj">#REF!</definedName>
    <definedName name="BalanceSheetOP" localSheetId="3">#REF!</definedName>
    <definedName name="BalanceSheetOP">#REF!</definedName>
    <definedName name="BalanceSheetOPAdj" localSheetId="3">#REF!</definedName>
    <definedName name="BalanceSheetOPAdj">#REF!</definedName>
    <definedName name="Base_Year" localSheetId="3">#REF!</definedName>
    <definedName name="Base_Year">#REF!</definedName>
    <definedName name="BaseAmtCol" localSheetId="11">#REF!</definedName>
    <definedName name="BaseAmtCol">#REF!</definedName>
    <definedName name="BASEPRICE" localSheetId="11">#REF!</definedName>
    <definedName name="BASEPRICE">#REF!</definedName>
    <definedName name="baseyr" localSheetId="3">#REF!</definedName>
    <definedName name="baseyr">#REF!</definedName>
    <definedName name="BBFAC" localSheetId="3">#REF!</definedName>
    <definedName name="BBFAC">#REF!</definedName>
    <definedName name="BBL" localSheetId="11">#REF!</definedName>
    <definedName name="BBL">#REF!</definedName>
    <definedName name="BBLF">#REF!</definedName>
    <definedName name="BBMW">#REF!</definedName>
    <definedName name="BBMWH">#REF!</definedName>
    <definedName name="bd" localSheetId="3">#REF!</definedName>
    <definedName name="bd">#REF!</definedName>
    <definedName name="BeginningAcqHeadCount" localSheetId="11">#REF!</definedName>
    <definedName name="BeginningAcqHeadCount">#REF!</definedName>
    <definedName name="BEL_BTW" localSheetId="3">#REF!,#REF!,#REF!</definedName>
    <definedName name="BEL_BTW">#REF!,#REF!,#REF!</definedName>
    <definedName name="belgie" localSheetId="11">#REF!</definedName>
    <definedName name="belgie" localSheetId="3">#REF!</definedName>
    <definedName name="belgie">#REF!</definedName>
    <definedName name="bench" localSheetId="3">#REF!</definedName>
    <definedName name="bench">#REF!</definedName>
    <definedName name="BenCsts_review" localSheetId="3">#REF!</definedName>
    <definedName name="BenCsts_review">#REF!</definedName>
    <definedName name="Benefit_names" localSheetId="3">#REF!</definedName>
    <definedName name="Benefit_names">#REF!</definedName>
    <definedName name="BftPmtsDiscl" localSheetId="3">#REF!</definedName>
    <definedName name="BftPmtsDiscl">#REF!</definedName>
    <definedName name="BftPmtsDiscl.py" localSheetId="3">#REF!</definedName>
    <definedName name="BftPmtsDiscl.py">#REF!</definedName>
    <definedName name="BftPmtsDisclProVal" localSheetId="3">#REF!</definedName>
    <definedName name="BftPmtsDisclProVal">#REF!</definedName>
    <definedName name="BG_Del" hidden="1">15</definedName>
    <definedName name="BG_Ins" hidden="1">4</definedName>
    <definedName name="BG_Mod" hidden="1">6</definedName>
    <definedName name="BHCopebByPlanPage1" localSheetId="11">#REF!</definedName>
    <definedName name="BHCopebByPlanPage1" localSheetId="3">#REF!</definedName>
    <definedName name="BHCopebByPlanPage1">#REF!</definedName>
    <definedName name="BHCopebByPlanPage2" localSheetId="11">#REF!</definedName>
    <definedName name="BHCopebByPlanPage2">#REF!</definedName>
    <definedName name="BHCopebByPlanPage3" localSheetId="11">#REF!</definedName>
    <definedName name="BHCopebByPlanPage3">#REF!</definedName>
    <definedName name="BHCopebPage1">#REF!</definedName>
    <definedName name="BHCopebPage2">#REF!</definedName>
    <definedName name="BHCopebPage3">#REF!</definedName>
    <definedName name="BHER" localSheetId="3">#REF!</definedName>
    <definedName name="BHER">#REF!</definedName>
    <definedName name="BHPIAbyPlanPage1" localSheetId="11">#REF!</definedName>
    <definedName name="BHPIAbyPlanPage1" localSheetId="3">#REF!</definedName>
    <definedName name="BHPIAbyPlanPage1">#REF!</definedName>
    <definedName name="BHPIAbyPlanPage2" localSheetId="11">#REF!</definedName>
    <definedName name="BHPIAbyPlanPage2">#REF!</definedName>
    <definedName name="BHPIAbyPlanPage3" localSheetId="11">#REF!</definedName>
    <definedName name="BHPIAbyPlanPage3">#REF!</definedName>
    <definedName name="BHPIApage1">#REF!</definedName>
    <definedName name="BHPIApage2">#REF!</definedName>
    <definedName name="BHPIApage3">#REF!</definedName>
    <definedName name="BHUHdrate">#REF!</definedName>
    <definedName name="BHUHIAdrate">#REF!</definedName>
    <definedName name="BHUHIAPage1">#REF!</definedName>
    <definedName name="BHUHIAPage2">#REF!</definedName>
    <definedName name="BHUHIAPage3">#REF!</definedName>
    <definedName name="BHUHopebByPlanPage1">#REF!</definedName>
    <definedName name="BHUHopebByPlanPage2">#REF!</definedName>
    <definedName name="BHUHopebByPlanPage3">#REF!</definedName>
    <definedName name="BHUHOPEBdrate">#REF!</definedName>
    <definedName name="BHUHopebPage1">#REF!</definedName>
    <definedName name="BHUHopebPage2">#REF!</definedName>
    <definedName name="BHUHopebPage3">#REF!</definedName>
    <definedName name="BigSandy" localSheetId="3">#REF!</definedName>
    <definedName name="BigSandy">#REF!</definedName>
    <definedName name="BILL1473" localSheetId="11">#REF!</definedName>
    <definedName name="BILL1473" localSheetId="3">#REF!</definedName>
    <definedName name="BILL1473">#REF!</definedName>
    <definedName name="BILLED_HOURS">#REF!</definedName>
    <definedName name="BILLFREQ" localSheetId="11">#REF!</definedName>
    <definedName name="BILLFREQ">#REF!</definedName>
    <definedName name="BILLFROM">#REF!</definedName>
    <definedName name="BILLING_DEMAND__KW">#REF!</definedName>
    <definedName name="billratesa" localSheetId="3">#REF!</definedName>
    <definedName name="billratesa">#REF!</definedName>
    <definedName name="billratesa1" localSheetId="3">#REF!</definedName>
    <definedName name="billratesa1">#REF!</definedName>
    <definedName name="BILLRATESA2" localSheetId="3">#REF!</definedName>
    <definedName name="BILLRATESA2">#REF!</definedName>
    <definedName name="BillRatesB" localSheetId="3">#REF!</definedName>
    <definedName name="BillRatesB">#REF!</definedName>
    <definedName name="billratesB1" localSheetId="3">#REF!</definedName>
    <definedName name="billratesB1">#REF!</definedName>
    <definedName name="BILLRATESC" localSheetId="3">#REF!</definedName>
    <definedName name="BILLRATESC">#REF!</definedName>
    <definedName name="BILLRATESD" localSheetId="3">#REF!</definedName>
    <definedName name="BILLRATESD">#REF!</definedName>
    <definedName name="BillRatesE" localSheetId="3">#REF!</definedName>
    <definedName name="BillRatesE">#REF!</definedName>
    <definedName name="BILLSUMMARYA" localSheetId="3">#REF!</definedName>
    <definedName name="BILLSUMMARYA">#REF!</definedName>
    <definedName name="BILLSUMMARYA1" localSheetId="3">#REF!</definedName>
    <definedName name="BILLSUMMARYA1">#REF!</definedName>
    <definedName name="BILLSUMMARYA2" localSheetId="3">#REF!</definedName>
    <definedName name="BILLSUMMARYA2">#REF!</definedName>
    <definedName name="BILLSUMMARYB" localSheetId="3">#REF!</definedName>
    <definedName name="BILLSUMMARYB">#REF!</definedName>
    <definedName name="BILLSUMMARYB1" localSheetId="3">#REF!</definedName>
    <definedName name="BILLSUMMARYB1">#REF!</definedName>
    <definedName name="BILLSUMMARYC" localSheetId="3">#REF!</definedName>
    <definedName name="BILLSUMMARYC">#REF!</definedName>
    <definedName name="billsummaryc1" localSheetId="3">#REF!</definedName>
    <definedName name="billsummaryc1">#REF!</definedName>
    <definedName name="BILLSUMMARYD" localSheetId="3">#REF!</definedName>
    <definedName name="BILLSUMMARYD">#REF!</definedName>
    <definedName name="BILLSUMMARYE" localSheetId="3">#REF!</definedName>
    <definedName name="BILLSUMMARYE">#REF!</definedName>
    <definedName name="BillSummaryF" localSheetId="3">#REF!</definedName>
    <definedName name="BillSummaryF">#REF!</definedName>
    <definedName name="BILLTO" localSheetId="11">#REF!</definedName>
    <definedName name="BILLTO" localSheetId="3">#REF!</definedName>
    <definedName name="BILLTO">#REF!</definedName>
    <definedName name="BILLVOL" localSheetId="11">#REF!</definedName>
    <definedName name="BILLVOL">#REF!</definedName>
    <definedName name="BILLWAS" localSheetId="11">#REF!</definedName>
    <definedName name="BILLWAS" localSheetId="3">#REF!</definedName>
    <definedName name="BILLWAS">#REF!</definedName>
    <definedName name="BKH_NOL" localSheetId="3">#REF!</definedName>
    <definedName name="BKH_NOL">#REF!</definedName>
    <definedName name="BLAIR" localSheetId="11">#REF!</definedName>
    <definedName name="BLAIR" localSheetId="3">#REF!</definedName>
    <definedName name="BLAIR">#REF!</definedName>
    <definedName name="BLPH14" localSheetId="11" hidden="1">#REF!</definedName>
    <definedName name="BLPH14" localSheetId="3" hidden="1">#REF!</definedName>
    <definedName name="BLPH14" hidden="1">#REF!</definedName>
    <definedName name="BLPH16" localSheetId="11" hidden="1">#REF!</definedName>
    <definedName name="BLPH16" localSheetId="3" hidden="1">#REF!</definedName>
    <definedName name="BLPH16" hidden="1">#REF!</definedName>
    <definedName name="BLPH17" localSheetId="11" hidden="1">#REF!</definedName>
    <definedName name="BLPH17" localSheetId="3" hidden="1">#REF!</definedName>
    <definedName name="BLPH17" hidden="1">#REF!</definedName>
    <definedName name="BLPH19" localSheetId="3" hidden="1">#REF!</definedName>
    <definedName name="BLPH19" hidden="1">#REF!</definedName>
    <definedName name="BLPH2" localSheetId="3" hidden="1">#REF!</definedName>
    <definedName name="BLPH2" hidden="1">#REF!</definedName>
    <definedName name="BLPH21" localSheetId="3" hidden="1">#REF!</definedName>
    <definedName name="BLPH21" hidden="1">#REF!</definedName>
    <definedName name="BLPH23" localSheetId="3" hidden="1">#REF!</definedName>
    <definedName name="BLPH23" hidden="1">#REF!</definedName>
    <definedName name="BLQTR1" localSheetId="11">#REF!</definedName>
    <definedName name="BLQTR1" localSheetId="3">#REF!</definedName>
    <definedName name="BLQTR1">#REF!</definedName>
    <definedName name="BLQTR2" localSheetId="11">#REF!</definedName>
    <definedName name="BLQTR2">#REF!</definedName>
    <definedName name="BLQTR3" localSheetId="11">#REF!</definedName>
    <definedName name="BLQTR3">#REF!</definedName>
    <definedName name="BLQTR4">#REF!</definedName>
    <definedName name="BOA">#REF!</definedName>
    <definedName name="BOBaseline" localSheetId="3">#REF!</definedName>
    <definedName name="BOBaseline">#REF!</definedName>
    <definedName name="BOMinus1" localSheetId="3">#REF!</definedName>
    <definedName name="BOMinus1">#REF!</definedName>
    <definedName name="Book_10" localSheetId="3">#REF!</definedName>
    <definedName name="Book_10">#REF!</definedName>
    <definedName name="Book_10_2011" localSheetId="3">#REF!</definedName>
    <definedName name="Book_10_2011">#REF!</definedName>
    <definedName name="Book_10_New" localSheetId="3">#REF!</definedName>
    <definedName name="Book_10_New">#REF!</definedName>
    <definedName name="Book_14" localSheetId="3">#REF!</definedName>
    <definedName name="Book_14">#REF!</definedName>
    <definedName name="Book_14_2011" localSheetId="3">#REF!</definedName>
    <definedName name="Book_14_2011">#REF!</definedName>
    <definedName name="BOPlus1" localSheetId="3">#REF!</definedName>
    <definedName name="BOPlus1">#REF!</definedName>
    <definedName name="BOSensMinus1.py" localSheetId="3">#REF!</definedName>
    <definedName name="BOSensMinus1.py">#REF!</definedName>
    <definedName name="BOSensPlus1.py" localSheetId="3">#REF!</definedName>
    <definedName name="BOSensPlus1.py">#REF!</definedName>
    <definedName name="BottomLine" localSheetId="11">#REF!</definedName>
    <definedName name="BottomLine">#REF!</definedName>
    <definedName name="bow" localSheetId="11">#REF!</definedName>
    <definedName name="bo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roker" localSheetId="11">{"'Analysis'!$A$1:$B$4,$A$6:$N$129"}</definedName>
    <definedName name="Broker" localSheetId="3">{"'Analysis'!$A$1:$B$4,$A$6:$N$129"}</definedName>
    <definedName name="Broker">{"'Analysis'!$A$1:$B$4,$A$6:$N$129"}</definedName>
    <definedName name="Broker2" localSheetId="11">{"'Analysis'!$A$1:$B$4,$A$6:$N$129"}</definedName>
    <definedName name="Broker2" localSheetId="3">{"'Analysis'!$A$1:$B$4,$A$6:$N$129"}</definedName>
    <definedName name="Broker2">{"'Analysis'!$A$1:$B$4,$A$6:$N$129"}</definedName>
    <definedName name="BRSums" localSheetId="11">#REF!</definedName>
    <definedName name="BRSums">#REF!</definedName>
    <definedName name="BS" localSheetId="3">#REF!</definedName>
    <definedName name="BS">#REF!</definedName>
    <definedName name="BS_Timespan" localSheetId="3">#REF!</definedName>
    <definedName name="BS_Timespan">#REF!</definedName>
    <definedName name="BS_Timespan_Compare" localSheetId="3">#REF!</definedName>
    <definedName name="BS_Timespan_Compare">#REF!</definedName>
    <definedName name="BTU" localSheetId="11">#REF!</definedName>
    <definedName name="BTU" localSheetId="3">#REF!</definedName>
    <definedName name="BTU">#REF!</definedName>
    <definedName name="BTUBILL" localSheetId="11">#REF!</definedName>
    <definedName name="BTUBILL">#REF!</definedName>
    <definedName name="BTUTONSBILL" localSheetId="11">#REF!</definedName>
    <definedName name="BTUTONSBILL">#REF!</definedName>
    <definedName name="BU" localSheetId="3">#REF!</definedName>
    <definedName name="BU">#REF!</definedName>
    <definedName name="BUAcrl">#REF!</definedName>
    <definedName name="BudgetCode" localSheetId="3">#REF!</definedName>
    <definedName name="BudgetCode">#REF!</definedName>
    <definedName name="BudgetsElec_NonIncent_Disc" localSheetId="3">#REF!</definedName>
    <definedName name="BudgetsElec_NonIncent_Disc">#REF!</definedName>
    <definedName name="BudgetsGas_NonIncent_Disc" localSheetId="3">#REF!</definedName>
    <definedName name="BudgetsGas_NonIncent_Disc">#REF!</definedName>
    <definedName name="BudgetsNonUtil_NonIncent_Disc" localSheetId="3">#REF!</definedName>
    <definedName name="BudgetsNonUtil_NonIncent_Disc">#REF!</definedName>
    <definedName name="BudgetsNPV_AllTotal" localSheetId="3">#REF!</definedName>
    <definedName name="BudgetsNPV_AllTotal">#REF!</definedName>
    <definedName name="BudgetsNPV_ElecTotal" localSheetId="3">#REF!</definedName>
    <definedName name="BudgetsNPV_ElecTotal">#REF!</definedName>
    <definedName name="BudgetsNPV_GasTotal" localSheetId="3">#REF!</definedName>
    <definedName name="BudgetsNPV_GasTotal">#REF!</definedName>
    <definedName name="BudgetsNPV_NonUtilTotal" localSheetId="3">#REF!</definedName>
    <definedName name="BudgetsNPV_NonUtilTotal">#REF!</definedName>
    <definedName name="BUDGETVERDEELTABEL" localSheetId="11">#REF!</definedName>
    <definedName name="BUDGETVERDEELTABEL">#REF!</definedName>
    <definedName name="BurdenRates" localSheetId="3">#REF!</definedName>
    <definedName name="BurdenRates">#REF!</definedName>
    <definedName name="bus" localSheetId="11">#REF!</definedName>
    <definedName name="bus">#REF!</definedName>
    <definedName name="Business_Unit" localSheetId="3">#REF!</definedName>
    <definedName name="Business_Unit">#REF!</definedName>
    <definedName name="BUSINESS_UNIT_PND" localSheetId="11">#REF!</definedName>
    <definedName name="BUSINESS_UNIT_PND" localSheetId="3">#REF!</definedName>
    <definedName name="BUSINESS_UNIT_PND">#REF!</definedName>
    <definedName name="BUSums" localSheetId="3">#REF!</definedName>
    <definedName name="BUSums">#REF!</definedName>
    <definedName name="Button_1">"X232029_VI1338_Noram_List"</definedName>
    <definedName name="buu">#REF!</definedName>
    <definedName name="C_" localSheetId="3">#REF!</definedName>
    <definedName name="C_">#REF!</definedName>
    <definedName name="CAAAlloc" localSheetId="3">#REF!</definedName>
    <definedName name="CAAAlloc">#REF!</definedName>
    <definedName name="CallLimit" localSheetId="3">#REF!</definedName>
    <definedName name="CallLimit">#REF!</definedName>
    <definedName name="CallLongNoneShort" localSheetId="3">#REF!</definedName>
    <definedName name="CallLongNoneShort">#REF!</definedName>
    <definedName name="CallStrike" localSheetId="3">#REF!</definedName>
    <definedName name="CallStrike">#REF!</definedName>
    <definedName name="Calpine_Operations" localSheetId="3">#REF!</definedName>
    <definedName name="Calpine_Operations">#REF!</definedName>
    <definedName name="CandAByCust" localSheetId="3">#REF!</definedName>
    <definedName name="CandAByCust">#REF!</definedName>
    <definedName name="CandAByFunc">#REF!</definedName>
    <definedName name="cap">#REF!</definedName>
    <definedName name="CAP_DATE_11" localSheetId="3">#REF!</definedName>
    <definedName name="CAP_DATE_11">#REF!</definedName>
    <definedName name="CAP_DATE_AMT" localSheetId="3">#REF!</definedName>
    <definedName name="CAP_DATE_AMT">#REF!</definedName>
    <definedName name="CAP_DATE_CORP" localSheetId="3">#REF!</definedName>
    <definedName name="CAP_DATE_CORP">#REF!</definedName>
    <definedName name="Capacity" localSheetId="3">#REF!</definedName>
    <definedName name="Capacity">#REF!</definedName>
    <definedName name="Case" localSheetId="3">#REF!</definedName>
    <definedName name="Case">#REF!</definedName>
    <definedName name="CASHFLOW" localSheetId="3">#REF!</definedName>
    <definedName name="CASHFLOW">#REF!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8009FE8_opts" hidden="1">"1, 1, 1, False, 2, False, False, , 0, False, False, 1, 1"</definedName>
    <definedName name="cb_sChart1801153B_opts" hidden="1">"1, 1, 1, False, 2, False, False, , 0, False, True, 1, 1"</definedName>
    <definedName name="cb_sChart1CC916DC_opts" hidden="1">"1, 10, 1, False, 2, False, False, , 0, False, False, 1, 1"</definedName>
    <definedName name="cb_sChart1D0218BA_opts" hidden="1">"1, 1, 1, False, 2, False, False, , 0, False, False, 1, 1"</definedName>
    <definedName name="cb_sChart1D0219E7_opts" hidden="1">"1, 1, 1, False, 2, False, False, , 0, False, False, 1, 1"</definedName>
    <definedName name="cb_sChart1D022117_opts" hidden="1">"1, 1, 1, False, 2, False, False, , 0, False, False, 1, 1"</definedName>
    <definedName name="cb_sChart1D02CAAE_opts" hidden="1">"1, 10, 1, False, 2, False, False, , 0, False, False, 1, 1"</definedName>
    <definedName name="cb_sChart1D03E238_opts" hidden="1">"1, 1, 1, False, 2, False, False, , 0, False, False, 1, 1"</definedName>
    <definedName name="cb_sChart1D03E90C_opts" hidden="1">"1, 1, 1, False, 2, False, False, , 0, False, False, 1, 1"</definedName>
    <definedName name="cb_sChart1D1405AB_opts" hidden="1">"1, 10, 1, False, 2, False, False, , 0, False, False, 1, 1"</definedName>
    <definedName name="cb_sChart1D1426E6_opts" hidden="1">"1, 10, 1, False, 2, False, False, , 0, False, False, 1, 1"</definedName>
    <definedName name="cb_sChart1D14336C_opts" hidden="1">"1, 10, 1, False, 2, False, False, , 0, False, False, 1, 1"</definedName>
    <definedName name="cb_sChart1D14587E_opts" hidden="1">"1, 10, 1, False, 2, False,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-206063398</definedName>
    <definedName name="CCFSALES" localSheetId="3">#REF!</definedName>
    <definedName name="CCFSALES">#REF!</definedName>
    <definedName name="CDM" localSheetId="3">#REF!</definedName>
    <definedName name="CDM">#REF!</definedName>
    <definedName name="cdv" localSheetId="3">#REF!</definedName>
    <definedName name="cdv">#REF!</definedName>
    <definedName name="CE" localSheetId="3">#REF!</definedName>
    <definedName name="CE">#REF!</definedName>
    <definedName name="CEA" localSheetId="3">#REF!</definedName>
    <definedName name="CEA">#REF!</definedName>
    <definedName name="CECE" comment="Common Plant Allocator" localSheetId="3">#REF!</definedName>
    <definedName name="CECE" comment="Common Plant Allocator">#REF!</definedName>
    <definedName name="CEE" localSheetId="3">#REF!</definedName>
    <definedName name="CEE">#REF!</definedName>
    <definedName name="Cell_Ref" localSheetId="11">#REF!</definedName>
    <definedName name="Cell_Ref" localSheetId="3">#REF!</definedName>
    <definedName name="Cell_Ref">#REF!</definedName>
    <definedName name="CENTS_KWH__GROSS">#REF!</definedName>
    <definedName name="CENTS_KWH__NET">#REF!</definedName>
    <definedName name="CF_1" localSheetId="3">#REF!</definedName>
    <definedName name="CF_1">#REF!</definedName>
    <definedName name="CF_2" localSheetId="3">#REF!</definedName>
    <definedName name="CF_2">#REF!</definedName>
    <definedName name="CH_COS" localSheetId="3">#REF!</definedName>
    <definedName name="CH_COS">#REF!</definedName>
    <definedName name="ChAnnkWh" localSheetId="3">#REF!</definedName>
    <definedName name="ChAnnkWh">#REF!</definedName>
    <definedName name="Charges" localSheetId="3">#REF!</definedName>
    <definedName name="Charges">#REF!</definedName>
    <definedName name="ChartPctInterval" localSheetId="3">#REF!</definedName>
    <definedName name="ChartPctInterval">#REF!</definedName>
    <definedName name="ChBaseCost" localSheetId="3">#REF!</definedName>
    <definedName name="ChBaseCost">#REF!</definedName>
    <definedName name="CHECK" localSheetId="11">#REF!</definedName>
    <definedName name="CHECK" localSheetId="3">#REF!</definedName>
    <definedName name="CHECK">#REF!</definedName>
    <definedName name="ChElecIncentives" localSheetId="3">#REF!</definedName>
    <definedName name="ChElecIncentives">#REF!</definedName>
    <definedName name="ChFuel" localSheetId="3">#REF!</definedName>
    <definedName name="ChFuel">#REF!</definedName>
    <definedName name="ChGasIncentives" localSheetId="3">#REF!</definedName>
    <definedName name="ChGasIncentives">#REF!</definedName>
    <definedName name="chInstallCost" localSheetId="3">#REF!</definedName>
    <definedName name="chInstallCost">#REF!</definedName>
    <definedName name="ChNonUtilIncentives" localSheetId="3">#REF!</definedName>
    <definedName name="ChNonUtilIncentives">#REF!</definedName>
    <definedName name="CIQWBGuid" hidden="1">"TESAM - Base wo NF.xlsm"</definedName>
    <definedName name="Circ" localSheetId="3">#REF!</definedName>
    <definedName name="Circ">#REF!</definedName>
    <definedName name="CITIES" localSheetId="11">#REF!</definedName>
    <definedName name="CITIES" localSheetId="3">#REF!</definedName>
    <definedName name="CITIES">#REF!</definedName>
    <definedName name="CITY" localSheetId="11">#REF!</definedName>
    <definedName name="CITY">#REF!</definedName>
    <definedName name="CityLimits" localSheetId="3">#REF!</definedName>
    <definedName name="CityLimits">#REF!</definedName>
    <definedName name="CITYM" localSheetId="3">#REF!</definedName>
    <definedName name="CITYM">#REF!</definedName>
    <definedName name="CITYS">#REF!</definedName>
    <definedName name="CITYST">#REF!</definedName>
    <definedName name="CITYT">#REF!</definedName>
    <definedName name="cjv25prnt" localSheetId="11">#REF!</definedName>
    <definedName name="cjv25prnt">#REF!</definedName>
    <definedName name="cjv3prnt" localSheetId="3">#REF!</definedName>
    <definedName name="cjv3prnt">#REF!</definedName>
    <definedName name="cjv3wkst" localSheetId="3">#REF!</definedName>
    <definedName name="cjv3wkst">#REF!</definedName>
    <definedName name="Class" localSheetId="3">#REF!</definedName>
    <definedName name="Class">#REF!</definedName>
    <definedName name="ClassCode">#REF!</definedName>
    <definedName name="ClassCustomer">#REF!</definedName>
    <definedName name="ClassDA">#REF!</definedName>
    <definedName name="ClassFunction">#REF!</definedName>
    <definedName name="ClassMethod">#REF!</definedName>
    <definedName name="CLFP_CorpExp" localSheetId="3">#REF!</definedName>
    <definedName name="CLFP_CorpExp">#REF!</definedName>
    <definedName name="CLFPopebPage1" localSheetId="11">#REF!</definedName>
    <definedName name="CLFPopebPage1" localSheetId="3">#REF!</definedName>
    <definedName name="CLFPopebPage1">#REF!</definedName>
    <definedName name="CLFPopebPage2" localSheetId="11">#REF!</definedName>
    <definedName name="CLFPopebPage2">#REF!</definedName>
    <definedName name="CLFPopebPage3" localSheetId="11">#REF!</definedName>
    <definedName name="CLFPopebPage3">#REF!</definedName>
    <definedName name="CLFPopebPage4">#REF!</definedName>
    <definedName name="ClientMatter" hidden="1">"b1"</definedName>
    <definedName name="Clientmngt" localSheetId="3">#REF!</definedName>
    <definedName name="Clientmngt">#REF!</definedName>
    <definedName name="Cnfg_CalcElecRateImpact" localSheetId="3">#REF!</definedName>
    <definedName name="Cnfg_CalcElecRateImpact">#REF!</definedName>
    <definedName name="Cnfg_CalcMWhByPeriod" localSheetId="3">#REF!</definedName>
    <definedName name="Cnfg_CalcMWhByPeriod">#REF!</definedName>
    <definedName name="Cnfg_CalcSteps" localSheetId="3">#REF!</definedName>
    <definedName name="Cnfg_CalcSteps">#REF!</definedName>
    <definedName name="Cnfg_CellDragAndDrop" localSheetId="3">#REF!</definedName>
    <definedName name="Cnfg_CellDragAndDrop">#REF!</definedName>
    <definedName name="Cnfg_Contrib1" localSheetId="3">#REF!</definedName>
    <definedName name="Cnfg_Contrib1">#REF!</definedName>
    <definedName name="Cnfg_Contrib2" localSheetId="3">#REF!</definedName>
    <definedName name="Cnfg_Contrib2">#REF!</definedName>
    <definedName name="Cnfg_Contrib3" localSheetId="3">#REF!</definedName>
    <definedName name="Cnfg_Contrib3">#REF!</definedName>
    <definedName name="Cnfg_EnableMultZones" localSheetId="3">#REF!</definedName>
    <definedName name="Cnfg_EnableMultZones">#REF!</definedName>
    <definedName name="Cnfg_IncludeExt" localSheetId="3">#REF!</definedName>
    <definedName name="Cnfg_IncludeExt">#REF!</definedName>
    <definedName name="Cnfg_IndividualNRBs" localSheetId="3">#REF!</definedName>
    <definedName name="Cnfg_IndividualNRBs">#REF!</definedName>
    <definedName name="Cnfg_MaxACYrs" localSheetId="3">#REF!</definedName>
    <definedName name="Cnfg_MaxACYrs">#REF!</definedName>
    <definedName name="Cnfg_MaxInstallYrs" localSheetId="3">#REF!</definedName>
    <definedName name="Cnfg_MaxInstallYrs">#REF!</definedName>
    <definedName name="Cnfg_MaxMeasures" localSheetId="3">#REF!</definedName>
    <definedName name="Cnfg_MaxMeasures">#REF!</definedName>
    <definedName name="Cnfg_MaxPrgms" localSheetId="3">#REF!</definedName>
    <definedName name="Cnfg_MaxPrgms">#REF!</definedName>
    <definedName name="Cnfg_MaxSectors" localSheetId="3">#REF!</definedName>
    <definedName name="Cnfg_MaxSectors">#REF!</definedName>
    <definedName name="Cnfg_NonUtilBudgOrg" localSheetId="3">#REF!</definedName>
    <definedName name="Cnfg_NonUtilBudgOrg">#REF!</definedName>
    <definedName name="Cnfg_NRBsInTotalBens" localSheetId="3">#REF!</definedName>
    <definedName name="Cnfg_NRBsInTotalBens">#REF!</definedName>
    <definedName name="Cnfg_PrgmAbbreviation" localSheetId="3">#REF!</definedName>
    <definedName name="Cnfg_PrgmAbbreviation">#REF!</definedName>
    <definedName name="Cnfg_ProgramLabel" localSheetId="3">#REF!</definedName>
    <definedName name="Cnfg_ProgramLabel">#REF!</definedName>
    <definedName name="Cnfg_ScrnToolbar" localSheetId="3">#REF!</definedName>
    <definedName name="Cnfg_ScrnToolbar">#REF!</definedName>
    <definedName name="Cnfg_ScrnToolbarName" localSheetId="3">#REF!</definedName>
    <definedName name="Cnfg_ScrnToolbarName">#REF!</definedName>
    <definedName name="Cnfg_Sheets" localSheetId="3">#REF!</definedName>
    <definedName name="Cnfg_Sheets">#REF!</definedName>
    <definedName name="Cnfg_SocietalOrTotRes" localSheetId="3">#REF!</definedName>
    <definedName name="Cnfg_SocietalOrTotRes">#REF!</definedName>
    <definedName name="Cnfg_UserGuide" localSheetId="3">#REF!</definedName>
    <definedName name="Cnfg_UserGuide">#REF!</definedName>
    <definedName name="Cnfg_WaterUnits" localSheetId="3">#REF!</definedName>
    <definedName name="Cnfg_WaterUnits">#REF!</definedName>
    <definedName name="Co" localSheetId="3">#REF!</definedName>
    <definedName name="Co">#REF!</definedName>
    <definedName name="CO48ENT" localSheetId="11">#REF!</definedName>
    <definedName name="CO48ENT" localSheetId="3">#REF!</definedName>
    <definedName name="CO48ENT">#REF!</definedName>
    <definedName name="CO90ENT" localSheetId="11">#REF!</definedName>
    <definedName name="CO90ENT">#REF!</definedName>
    <definedName name="coding" localSheetId="3">#REF!</definedName>
    <definedName name="coding">#REF!</definedName>
    <definedName name="coeffs" localSheetId="3">#REF!</definedName>
    <definedName name="coeffs">#REF!</definedName>
    <definedName name="Collections" localSheetId="11">#REF!</definedName>
    <definedName name="Collections">#REF!</definedName>
    <definedName name="COLO" localSheetId="11">#REF!</definedName>
    <definedName name="COLO">#REF!</definedName>
    <definedName name="ColumnAttributes1">#REF!</definedName>
    <definedName name="ColumnHeadings1">#REF!</definedName>
    <definedName name="Columns">#REF!</definedName>
    <definedName name="Commercial_Start" localSheetId="3">#REF!</definedName>
    <definedName name="Commercial_Start">#REF!</definedName>
    <definedName name="COMMERZBANK" localSheetId="11">#REF!</definedName>
    <definedName name="COMMERZBANK">#REF!</definedName>
    <definedName name="COMP" localSheetId="11">#REF!</definedName>
    <definedName name="COMP">#REF!</definedName>
    <definedName name="Company" localSheetId="3">#REF!</definedName>
    <definedName name="Company">#REF!</definedName>
    <definedName name="CompanyCode" localSheetId="3">#REF!</definedName>
    <definedName name="CompanyCode">#REF!</definedName>
    <definedName name="CompanyName" localSheetId="3">#REF!</definedName>
    <definedName name="CompanyName">#REF!</definedName>
    <definedName name="Compare_Month" localSheetId="3">#REF!</definedName>
    <definedName name="Compare_Month">#REF!</definedName>
    <definedName name="Compare_Year" localSheetId="3">#REF!</definedName>
    <definedName name="Compare_Year">#REF!</definedName>
    <definedName name="COMPRATE">#REF!</definedName>
    <definedName name="compunbld" localSheetId="11">#REF!</definedName>
    <definedName name="compunbld" localSheetId="3">#REF!</definedName>
    <definedName name="compunbld">#REF!</definedName>
    <definedName name="Con_Bal_Sheet" localSheetId="11">#REF!</definedName>
    <definedName name="Con_Bal_Sheet">#REF!</definedName>
    <definedName name="Con_Inc_Stmnt" localSheetId="11">#REF!</definedName>
    <definedName name="Con_Inc_Stmnt">#REF!</definedName>
    <definedName name="ConsolidatedQPack1" localSheetId="3">#REF!</definedName>
    <definedName name="ConsolidatedQPack1">#REF!</definedName>
    <definedName name="ConsOpex_G2" localSheetId="3">#REF!</definedName>
    <definedName name="ConsOpex_G2">#REF!</definedName>
    <definedName name="ConsOpex_G3" localSheetId="3">#REF!</definedName>
    <definedName name="ConsOpex_G3">#REF!</definedName>
    <definedName name="ConsOpex_G4" localSheetId="3">#REF!</definedName>
    <definedName name="ConsOpex_G4">#REF!</definedName>
    <definedName name="ConsOpex_G5" localSheetId="3">#REF!</definedName>
    <definedName name="ConsOpex_G5">#REF!</definedName>
    <definedName name="ConsOpex_Germ" localSheetId="3">#REF!</definedName>
    <definedName name="ConsOpex_Germ">#REF!</definedName>
    <definedName name="ConsOpex_N2" localSheetId="3">#REF!</definedName>
    <definedName name="ConsOpex_N2">#REF!</definedName>
    <definedName name="ConsOpex_N3" localSheetId="3">#REF!</definedName>
    <definedName name="ConsOpex_N3">#REF!</definedName>
    <definedName name="ConsOpex_N4" localSheetId="3">#REF!</definedName>
    <definedName name="ConsOpex_N4">#REF!</definedName>
    <definedName name="ConsOpex_U2" localSheetId="3">#REF!</definedName>
    <definedName name="ConsOpex_U2">#REF!</definedName>
    <definedName name="ConsOpex_U3" localSheetId="3">#REF!</definedName>
    <definedName name="ConsOpex_U3">#REF!</definedName>
    <definedName name="ConsOpex_U4" localSheetId="3">#REF!</definedName>
    <definedName name="ConsOpex_U4">#REF!</definedName>
    <definedName name="ConsOpex_UK" localSheetId="3">#REF!</definedName>
    <definedName name="ConsOpex_UK">#REF!</definedName>
    <definedName name="Cont_1" localSheetId="11">#REF!</definedName>
    <definedName name="Cont_1">#REF!</definedName>
    <definedName name="contract" localSheetId="11">#REF!</definedName>
    <definedName name="contract">#REF!</definedName>
    <definedName name="contractors" localSheetId="3">#REF!</definedName>
    <definedName name="contractors">#REF!</definedName>
    <definedName name="ContribDiscl.py" localSheetId="3">#REF!</definedName>
    <definedName name="ContribDiscl.py">#REF!</definedName>
    <definedName name="ContribDisclPV" localSheetId="11">#REF!</definedName>
    <definedName name="ContribDisclPV" localSheetId="3">#REF!</definedName>
    <definedName name="ContribDisclPV">#REF!</definedName>
    <definedName name="convfac">0.6992</definedName>
    <definedName name="Copy.Area" localSheetId="3">#REF!</definedName>
    <definedName name="Copy.Area">#REF!</definedName>
    <definedName name="COPY1" localSheetId="3">#REF!</definedName>
    <definedName name="COPY1">#REF!</definedName>
    <definedName name="COPY2" localSheetId="3">#REF!</definedName>
    <definedName name="COPY2">#REF!</definedName>
    <definedName name="Copy3" localSheetId="3">#REF!</definedName>
    <definedName name="Copy3">#REF!</definedName>
    <definedName name="core" localSheetId="3">#REF!</definedName>
    <definedName name="core">#REF!</definedName>
    <definedName name="CORP_CAP_DATES" localSheetId="3">#REF!</definedName>
    <definedName name="CORP_CAP_DATES">#REF!</definedName>
    <definedName name="CORPTAX_DATAMAPDEFINITIONS_DataMap_10" hidden="1">#REF!</definedName>
    <definedName name="CORPTAX_DATAMAPDEFINITIONS_DataMap_11" hidden="1">#REF!</definedName>
    <definedName name="CORPTAX_DATAMAPDEFINITIONS_DataMap_12" hidden="1">#REF!</definedName>
    <definedName name="CORPTAX_DATAMAPDEFINITIONS_DataMap_13" hidden="1">#REF!</definedName>
    <definedName name="CORPTAX_DATAMAPDEFINITIONS_DataMap_2" hidden="1">#REF!</definedName>
    <definedName name="CORPTAX_DATAMAPDEFINITIONS_DataMap_3" hidden="1">#REF!</definedName>
    <definedName name="CORPTAX_DATAMAPDEFINITIONS_DataMap_4" hidden="1">#REF!</definedName>
    <definedName name="CORPTAX_DATAMAPDEFINITIONS_DataMap_5" hidden="1">#REF!</definedName>
    <definedName name="CORPTAX_DATAMAPDEFINITIONS_DataMap_6" hidden="1">#REF!</definedName>
    <definedName name="CORPTAX_DATAMAPDEFINITIONS_DataMap_7" hidden="1">#REF!</definedName>
    <definedName name="CORPTAX_DATAMAPDEFINITIONS_DataMap_8" hidden="1">#REF!</definedName>
    <definedName name="CORPTAX_DATAMAPDEFINITIONS_DataMap_9" hidden="1">#REF!</definedName>
    <definedName name="correcties" localSheetId="11">#REF!</definedName>
    <definedName name="correcties">#REF!</definedName>
    <definedName name="CostEff_out" localSheetId="3">#REF!</definedName>
    <definedName name="CostEff_out">#REF!</definedName>
    <definedName name="CostEff_Table" localSheetId="3">#REF!</definedName>
    <definedName name="CostEff_Table">#REF!</definedName>
    <definedName name="CostofPosition" localSheetId="3">#REF!</definedName>
    <definedName name="CostofPosition">#REF!</definedName>
    <definedName name="COSTROW1" localSheetId="3">#REF!</definedName>
    <definedName name="COSTROW1">#REF!</definedName>
    <definedName name="COSTROW2" localSheetId="3">#REF!</definedName>
    <definedName name="COSTROW2">#REF!</definedName>
    <definedName name="CostsYr" localSheetId="3">#REF!</definedName>
    <definedName name="CostsYr">#REF!</definedName>
    <definedName name="cotot1" localSheetId="11">#REF!</definedName>
    <definedName name="cotot1" localSheetId="3">#REF!</definedName>
    <definedName name="cotot1">#REF!</definedName>
    <definedName name="cotot2" localSheetId="11">#REF!</definedName>
    <definedName name="cotot2">#REF!</definedName>
    <definedName name="cotot3" localSheetId="11">#REF!</definedName>
    <definedName name="cotot3">#REF!</definedName>
    <definedName name="cotot4">#REF!</definedName>
    <definedName name="COUNTY">#REF!</definedName>
    <definedName name="COUSEGAS">#REF!</definedName>
    <definedName name="cover">#REF!</definedName>
    <definedName name="Covert" localSheetId="3">#REF!</definedName>
    <definedName name="Covert">#REF!</definedName>
    <definedName name="Coyote" localSheetId="11">#REF!</definedName>
    <definedName name="Coyote">#REF!</definedName>
    <definedName name="CoyoteMonth" localSheetId="11">#REF!</definedName>
    <definedName name="CoyoteMonth">#REF!</definedName>
    <definedName name="cp">#REF!</definedName>
    <definedName name="CPAlloc">#REF!</definedName>
    <definedName name="CPHeader">#REF!</definedName>
    <definedName name="cpinv">#REF!</definedName>
    <definedName name="Credit_World" localSheetId="3">#REF!</definedName>
    <definedName name="Credit_World">#REF!</definedName>
    <definedName name="CREDITSUISSE" localSheetId="11">#REF!</definedName>
    <definedName name="CREDITSUISSE">#REF!</definedName>
    <definedName name="CRETE" localSheetId="11">#REF!</definedName>
    <definedName name="CRETE" localSheetId="3">#REF!</definedName>
    <definedName name="CRETE">#REF!</definedName>
    <definedName name="_xlnm.Criteria">#REF!</definedName>
    <definedName name="CrudePage1">#REF!</definedName>
    <definedName name="CrudePage2">#REF!</definedName>
    <definedName name="CType1">"Residential"</definedName>
    <definedName name="CType2">"Commercial"</definedName>
    <definedName name="CType3">"Industrial"</definedName>
    <definedName name="CType4">"Agricultural"</definedName>
    <definedName name="CType5">"Transportation"</definedName>
    <definedName name="CType6">"Misc Op Income"</definedName>
    <definedName name="Currency" localSheetId="3">#REF!</definedName>
    <definedName name="Currency">#REF!</definedName>
    <definedName name="CURRENT" localSheetId="3">#REF!</definedName>
    <definedName name="CURRENT">#REF!</definedName>
    <definedName name="Current_sum" localSheetId="3">#REF!</definedName>
    <definedName name="Current_sum">#REF!</definedName>
    <definedName name="Current_Year" localSheetId="3">#REF!</definedName>
    <definedName name="Current_Year">#REF!</definedName>
    <definedName name="currentFY" localSheetId="3">#REF!</definedName>
    <definedName name="currentFY">#REF!</definedName>
    <definedName name="CurrentLiab158" localSheetId="3">#REF!</definedName>
    <definedName name="CurrentLiab158">#REF!</definedName>
    <definedName name="CurrentLiab158.py" localSheetId="3">#REF!</definedName>
    <definedName name="CurrentLiab158.py">#REF!</definedName>
    <definedName name="currmo" localSheetId="11">#REF!</definedName>
    <definedName name="currmo" localSheetId="3">#REF!</definedName>
    <definedName name="currmo">#REF!</definedName>
    <definedName name="CUST" localSheetId="11">#REF!</definedName>
    <definedName name="CUST">#REF!</definedName>
    <definedName name="custgrowth">#REF!</definedName>
    <definedName name="customer" localSheetId="11">#REF!</definedName>
    <definedName name="customer">#REF!</definedName>
    <definedName name="Customers" localSheetId="3">#REF!</definedName>
    <definedName name="Customers">#REF!</definedName>
    <definedName name="Customers_with_exceed_pay_term" localSheetId="11">#REF!</definedName>
    <definedName name="Customers_with_exceed_pay_term">#REF!</definedName>
    <definedName name="CustomerType" localSheetId="3">#REF!</definedName>
    <definedName name="CustomerType">#REF!</definedName>
    <definedName name="CUSTSUM" localSheetId="11">#REF!</definedName>
    <definedName name="CUSTSUM" localSheetId="3">#REF!</definedName>
    <definedName name="CUSTSUM">#REF!</definedName>
    <definedName name="custsvc" localSheetId="3">#REF!</definedName>
    <definedName name="custsvc">#REF!</definedName>
    <definedName name="CY11TOT" localSheetId="11">#REF!</definedName>
    <definedName name="CY11TOT" localSheetId="3">#REF!</definedName>
    <definedName name="CY11TOT">#REF!</definedName>
    <definedName name="CYC10TOT" localSheetId="11">#REF!</definedName>
    <definedName name="CYC10TOT">#REF!</definedName>
    <definedName name="CYPRUSFAC">#REF!</definedName>
    <definedName name="CYPRUSLF">#REF!</definedName>
    <definedName name="CYPRUSMW">#REF!</definedName>
    <definedName name="CYPRUSMWH">#REF!</definedName>
    <definedName name="DA">1</definedName>
    <definedName name="DAILYMACRO" localSheetId="11">#REF!</definedName>
    <definedName name="DAILYMACRO">#REF!</definedName>
    <definedName name="DANSKEBANK" localSheetId="11">#REF!</definedName>
    <definedName name="DANSKEBANK">#REF!</definedName>
    <definedName name="data" localSheetId="3">#REF!</definedName>
    <definedName name="data">#REF!</definedName>
    <definedName name="data_3" localSheetId="3">#REF!</definedName>
    <definedName name="data_3">#REF!</definedName>
    <definedName name="data_entry" localSheetId="3">#REF!</definedName>
    <definedName name="data_entry">#REF!</definedName>
    <definedName name="Data_Provider">"DATA_PROVIDER_1"</definedName>
    <definedName name="DATA_TABLE" localSheetId="11">#REF!</definedName>
    <definedName name="DATA_TABLE" localSheetId="3">#REF!</definedName>
    <definedName name="DATA_TABLE">#REF!</definedName>
    <definedName name="DATA_TABLE_1998" localSheetId="11">#REF!</definedName>
    <definedName name="DATA_TABLE_1998">#REF!</definedName>
    <definedName name="Data_table_1998_rev" localSheetId="11">#REF!</definedName>
    <definedName name="Data_table_1998_rev">#REF!</definedName>
    <definedName name="DATA_TABLE_1999" localSheetId="11">#REF!</definedName>
    <definedName name="DATA_TABLE_1999">#REF!</definedName>
    <definedName name="Data_Types">#REF!</definedName>
    <definedName name="_xlnm.Database">#REF!</definedName>
    <definedName name="DATABASE1">#REF!</definedName>
    <definedName name="Database2" localSheetId="3">#REF!</definedName>
    <definedName name="Database2">#REF!</definedName>
    <definedName name="DataList" localSheetId="11">#REF!</definedName>
    <definedName name="DataList" localSheetId="3">#REF!</definedName>
    <definedName name="DataList">#REF!</definedName>
    <definedName name="Date" localSheetId="6">#REF!</definedName>
    <definedName name="Date" localSheetId="11">#REF!</definedName>
    <definedName name="Date" localSheetId="3">#REF!</definedName>
    <definedName name="Date" hidden="1">"b1"</definedName>
    <definedName name="DAYS" localSheetId="11">#REF!</definedName>
    <definedName name="DAYS" localSheetId="3">#REF!</definedName>
    <definedName name="DAYS">#REF!</definedName>
    <definedName name="db" localSheetId="3">OFFSET(#REF!,0,0,COUNTA(#REF!),7)</definedName>
    <definedName name="db">OFFSET(#REF!,0,0,COUNTA(#REF!),7)</definedName>
    <definedName name="DBDB" localSheetId="11">#REF!</definedName>
    <definedName name="DBDB" localSheetId="3">#REF!</definedName>
    <definedName name="DBDB">#REF!</definedName>
    <definedName name="DBGRONAU" localSheetId="3">#REF!</definedName>
    <definedName name="DBGRONAU">#REF!</definedName>
    <definedName name="dd" localSheetId="3">#REF!</definedName>
    <definedName name="dd">#REF!</definedName>
    <definedName name="dds" localSheetId="3">#REF!</definedName>
    <definedName name="dds">#REF!</definedName>
    <definedName name="DE" localSheetId="3">#REF!</definedName>
    <definedName name="DE">#REF!</definedName>
    <definedName name="Debt03" localSheetId="3">#REF!</definedName>
    <definedName name="Debt03">#REF!</definedName>
    <definedName name="Debt04" localSheetId="3">#REF!</definedName>
    <definedName name="Debt04">#REF!</definedName>
    <definedName name="DEC00" localSheetId="6" hidden="1">{#N/A,#N/A,FALSE,"ARREC"}</definedName>
    <definedName name="DEC00" localSheetId="11" hidden="1">{#N/A,#N/A,FALSE,"ARREC"}</definedName>
    <definedName name="DEC00" localSheetId="3" hidden="1">{#N/A,#N/A,FALSE,"ARREC"}</definedName>
    <definedName name="DEC00" hidden="1">{#N/A,#N/A,FALSE,"ARREC"}</definedName>
    <definedName name="DefaultCopy">#REF!</definedName>
    <definedName name="DefaultPaste">#REF!</definedName>
    <definedName name="DefDate" localSheetId="11">#REF!</definedName>
    <definedName name="DefDate">#REF!</definedName>
    <definedName name="DefLedger" localSheetId="11">#REF!</definedName>
    <definedName name="DefLedger">#REF!</definedName>
    <definedName name="DefMask" localSheetId="11">#REF!</definedName>
    <definedName name="DefMask">#REF!</definedName>
    <definedName name="DefOprid">#REF!</definedName>
    <definedName name="DefSource">#REF!</definedName>
    <definedName name="DefUnit">#REF!</definedName>
    <definedName name="dekking">#REF!</definedName>
    <definedName name="Demand">#REF!</definedName>
    <definedName name="dept" localSheetId="3">#REF!</definedName>
    <definedName name="dept">#REF!</definedName>
    <definedName name="Dept_Rollup_List" localSheetId="3">#REF!</definedName>
    <definedName name="Dept_Rollup_List">#REF!</definedName>
    <definedName name="DESC" localSheetId="3">#REF!</definedName>
    <definedName name="DESC">#REF!</definedName>
    <definedName name="DescrCol" localSheetId="11">#REF!</definedName>
    <definedName name="DescrCol">#REF!</definedName>
    <definedName name="Description" localSheetId="11">#REF!</definedName>
    <definedName name="Description">#REF!</definedName>
    <definedName name="DETAIL" localSheetId="11">#REF!</definedName>
    <definedName name="DETAIL">#REF!</definedName>
    <definedName name="DF_GRID_1">#REF!</definedName>
    <definedName name="DF_NAVPANEL_13">#REF!</definedName>
    <definedName name="DF_NAVPANEL_18">#REF!</definedName>
    <definedName name="diapage1" localSheetId="3">#REF!</definedName>
    <definedName name="diapage1">#REF!</definedName>
    <definedName name="DIAR48" localSheetId="11">#REF!</definedName>
    <definedName name="DIAR48" localSheetId="3">#REF!</definedName>
    <definedName name="DIAR48">#REF!</definedName>
    <definedName name="DIAR90" localSheetId="11">#REF!</definedName>
    <definedName name="DIAR90">#REF!</definedName>
    <definedName name="DIARIZED48" localSheetId="11">#REF!</definedName>
    <definedName name="DIARIZED48">#REF!</definedName>
    <definedName name="DIARIZED90">#REF!</definedName>
    <definedName name="Diff">#REF!</definedName>
    <definedName name="discount">0.0675</definedName>
    <definedName name="DISTRIBUTION">#REF!</definedName>
    <definedName name="DME_Dirty" hidden="1">"False"</definedName>
    <definedName name="DME_DocumentFlags" hidden="1">"1"</definedName>
    <definedName name="DME_DocumentID" hidden="1">"::ODMA\DME-MSE\London-44356"</definedName>
    <definedName name="DME_DocumentOpened" hidden="1">"True"</definedName>
    <definedName name="DME_DocumentTitle" hidden="1">"London-44356 - impress model"</definedName>
    <definedName name="DME_LocalFile" hidden="1">"False"</definedName>
    <definedName name="DME_NextWindowNumber" hidden="1">"2"</definedName>
    <definedName name="DMFAC">#REF!</definedName>
    <definedName name="DMLF">#REF!</definedName>
    <definedName name="DMMW">#REF!</definedName>
    <definedName name="DMMWH">#REF!</definedName>
    <definedName name="DocumentName" hidden="1">"b1"</definedName>
    <definedName name="DocumentNum" hidden="1">"a1"</definedName>
    <definedName name="DP" localSheetId="11">#REF!</definedName>
    <definedName name="DP" localSheetId="3">#REF!</definedName>
    <definedName name="DP">#REF!</definedName>
    <definedName name="DPROD" localSheetId="3">#REF!</definedName>
    <definedName name="DPROD">#REF!</definedName>
    <definedName name="DR" localSheetId="3">(#REF!-#REF!)/#REF!</definedName>
    <definedName name="DR">(#REF!-#REF!)/#REF!</definedName>
    <definedName name="draft" localSheetId="3">#REF!</definedName>
    <definedName name="draft">#REF!</definedName>
    <definedName name="drate" localSheetId="11">#REF!</definedName>
    <definedName name="drate">#REF!</definedName>
    <definedName name="drateAWGopeb" localSheetId="11">#REF!</definedName>
    <definedName name="drateAWGopeb">#REF!</definedName>
    <definedName name="drateBHCopeb" localSheetId="11">#REF!</definedName>
    <definedName name="drateBHCopeb">#REF!</definedName>
    <definedName name="drateBHPIA">#REF!</definedName>
    <definedName name="drateBHUHIA">#REF!</definedName>
    <definedName name="drateBHUHopeb">#REF!</definedName>
    <definedName name="drateCLFPopeb">#REF!</definedName>
    <definedName name="DrateFASB" localSheetId="3">#REF!</definedName>
    <definedName name="DrateFASB">#REF!</definedName>
    <definedName name="DrateFASB.py" localSheetId="3">#REF!</definedName>
    <definedName name="DrateFASB.py">#REF!</definedName>
    <definedName name="DrateFASBdiscl.py" localSheetId="3">#REF!</definedName>
    <definedName name="DrateFASBdiscl.py">#REF!</definedName>
    <definedName name="DrateFASBDisclProVal" localSheetId="3">#REF!</definedName>
    <definedName name="DrateFASBDisclProVal">#REF!</definedName>
    <definedName name="drateKMIopeb" localSheetId="11">#REF!</definedName>
    <definedName name="drateKMIopeb" localSheetId="3">#REF!</definedName>
    <definedName name="drateKMIopeb">#REF!</definedName>
    <definedName name="dratePEP" localSheetId="11">#REF!</definedName>
    <definedName name="dratePEP">#REF!</definedName>
    <definedName name="drateQP" localSheetId="11">#REF!</definedName>
    <definedName name="drateQP">#REF!</definedName>
    <definedName name="DrivCchngPrn2">#REF!</definedName>
    <definedName name="dsaas" localSheetId="11" hidden="1">{0,0,0,0;0,0,0,0;0,0,0,0;0,0,0,0;0,0,0,0}</definedName>
    <definedName name="dsaas" localSheetId="3" hidden="1">{0,0,0,0;0,0,0,0;0,0,0,0;0,0,0,0;0,0,0,0}</definedName>
    <definedName name="dsaas" hidden="1">{0,0,0,0;0,0,0,0;0,0,0,0;0,0,0,0;0,0,0,0}</definedName>
    <definedName name="dsfa" localSheetId="11" hidden="1">#REF!</definedName>
    <definedName name="dsfa" hidden="1">#REF!</definedName>
    <definedName name="dsfa." localSheetId="3" hidden="1">#REF!</definedName>
    <definedName name="dsfa." hidden="1">#REF!</definedName>
    <definedName name="DSS" localSheetId="11">#REF!</definedName>
    <definedName name="DSS">#REF!</definedName>
    <definedName name="Due_To_Due_From">#REF!</definedName>
    <definedName name="Due_To_Due_From_Eur">#REF!</definedName>
    <definedName name="Duke" localSheetId="3">#REF!</definedName>
    <definedName name="Duke">#REF!</definedName>
    <definedName name="Dynamic_Adjustments" localSheetId="3">#REF!</definedName>
    <definedName name="Dynamic_Adjustments">#REF!</definedName>
    <definedName name="DYNcase" localSheetId="3">#REF!</definedName>
    <definedName name="DYNcase">#REF!</definedName>
    <definedName name="E" localSheetId="11">#REF!</definedName>
    <definedName name="E" localSheetId="3">#REF!</definedName>
    <definedName name="E">#REF!</definedName>
    <definedName name="e_sam1" localSheetId="3">#REF!</definedName>
    <definedName name="e_sam1">#REF!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B" localSheetId="3">#REF!</definedName>
    <definedName name="EB">#REF!</definedName>
    <definedName name="ebdebtratio" localSheetId="3">#REF!</definedName>
    <definedName name="ebdebtratio">#REF!</definedName>
    <definedName name="ECLGMgmtRev1" localSheetId="3">#REF!</definedName>
    <definedName name="ECLGMgmtRev1">#REF!</definedName>
    <definedName name="ECLGMgmtRev2" localSheetId="3">#REF!</definedName>
    <definedName name="ECLGMgmtRev2">#REF!</definedName>
    <definedName name="ECLGNIWalk" localSheetId="3">#REF!</definedName>
    <definedName name="ECLGNIWalk">#REF!</definedName>
    <definedName name="ECLGQPack1" localSheetId="3">#REF!</definedName>
    <definedName name="ECLGQPack1">#REF!</definedName>
    <definedName name="ECLGQPack2" localSheetId="3">#REF!</definedName>
    <definedName name="ECLGQPack2">#REF!</definedName>
    <definedName name="ecombe" localSheetId="3">#REF!</definedName>
    <definedName name="ecombe">#REF!</definedName>
    <definedName name="ecomfe" localSheetId="3">#REF!</definedName>
    <definedName name="ecomfe">#REF!</definedName>
    <definedName name="EcoName" localSheetId="3">#REF!</definedName>
    <definedName name="EcoName">#REF!</definedName>
    <definedName name="Edition" localSheetId="11">MID(filename,SEARCH(".",filename)-2,2)</definedName>
    <definedName name="Edition" localSheetId="3">MID('FF1 to A3.1 Tie Out'!filename,SEARCH(".",'FF1 to A3.1 Tie Out'!filename)-2,2)</definedName>
    <definedName name="Edition">MID(filename,SEARCH(".",filename)-2,2)</definedName>
    <definedName name="EEContribFY" localSheetId="3">#REF!</definedName>
    <definedName name="EEContribFY">#REF!</definedName>
    <definedName name="EEContribFYdiscl.py" localSheetId="3">#REF!</definedName>
    <definedName name="EEContribFYdiscl.py">#REF!</definedName>
    <definedName name="EffectiveFIT" localSheetId="3">#REF!</definedName>
    <definedName name="EffectiveFIT">#REF!</definedName>
    <definedName name="EIGENDB" localSheetId="11">#REF!</definedName>
    <definedName name="EIGENDB">#REF!</definedName>
    <definedName name="EIGENDB2" localSheetId="11">#REF!</definedName>
    <definedName name="EIGENDB2">#REF!</definedName>
    <definedName name="EIGENDG" localSheetId="11">#REF!</definedName>
    <definedName name="EIGENDG">#REF!</definedName>
    <definedName name="EM_HIDALWAYS_123">"__FDSCACHE__|OLD RAVE|"</definedName>
    <definedName name="EM_IP_32546978_25467">"169.48.194.58"</definedName>
    <definedName name="EM_SAVEAS_123456A">"C:\Users\z025402\AppData\Local\Temp\661937.xlsx"</definedName>
    <definedName name="Email_Address" localSheetId="11">#REF!</definedName>
    <definedName name="Email_Address">#REF!</definedName>
    <definedName name="EmissCostNGas" localSheetId="3">#REF!</definedName>
    <definedName name="EmissCostNGas">#REF!</definedName>
    <definedName name="EmissCostOil" localSheetId="3">#REF!</definedName>
    <definedName name="EmissCostOil">#REF!</definedName>
    <definedName name="EmissElecCO2" localSheetId="3">#REF!</definedName>
    <definedName name="EmissElecCO2">#REF!</definedName>
    <definedName name="EmissElecNOx" localSheetId="3">#REF!</definedName>
    <definedName name="EmissElecNOx">#REF!</definedName>
    <definedName name="EmissElecSO2" localSheetId="3">#REF!</definedName>
    <definedName name="EmissElecSO2">#REF!</definedName>
    <definedName name="EmissNGasCO2" localSheetId="3">#REF!</definedName>
    <definedName name="EmissNGasCO2">#REF!</definedName>
    <definedName name="EmissNGasNOx" localSheetId="3">#REF!</definedName>
    <definedName name="EmissNGasNOx">#REF!</definedName>
    <definedName name="EmissNGasSO2" localSheetId="3">#REF!</definedName>
    <definedName name="EmissNGasSO2">#REF!</definedName>
    <definedName name="EmissOilCO2" localSheetId="3">#REF!</definedName>
    <definedName name="EmissOilCO2">#REF!</definedName>
    <definedName name="EmissOilNOx" localSheetId="3">#REF!</definedName>
    <definedName name="EmissOilNOx">#REF!</definedName>
    <definedName name="EmissOilSO2" localSheetId="3">#REF!</definedName>
    <definedName name="EmissOilSO2">#REF!</definedName>
    <definedName name="EMonth" localSheetId="3">#REF!,#REF!</definedName>
    <definedName name="EMonth">#REF!,#REF!</definedName>
    <definedName name="emp" localSheetId="3">#REF!</definedName>
    <definedName name="emp">#REF!</definedName>
    <definedName name="Emp_Status_List" localSheetId="3">#REF!</definedName>
    <definedName name="Emp_Status_List">#REF!</definedName>
    <definedName name="EnablingMgmtRev1" localSheetId="3">#REF!</definedName>
    <definedName name="EnablingMgmtRev1">#REF!</definedName>
    <definedName name="EnablingMgmtRev2" localSheetId="3">#REF!</definedName>
    <definedName name="EnablingMgmtRev2">#REF!</definedName>
    <definedName name="EnablingNIWalk" localSheetId="3">#REF!</definedName>
    <definedName name="EnablingNIWalk">#REF!</definedName>
    <definedName name="EnablingQPack1" localSheetId="3">#REF!</definedName>
    <definedName name="EnablingQPack1">#REF!</definedName>
    <definedName name="EnablingQPack2" localSheetId="3">#REF!</definedName>
    <definedName name="EnablingQPack2">#REF!</definedName>
    <definedName name="EndingAcqHeadCount" localSheetId="11">#REF!</definedName>
    <definedName name="EndingAcqHeadCount">#REF!</definedName>
    <definedName name="Energy_Delivery___Y_T_D_Ebit" localSheetId="11">#REF!</definedName>
    <definedName name="Energy_Delivery___Y_T_D_Ebit">#REF!</definedName>
    <definedName name="ENERGYSALES">#REF!</definedName>
    <definedName name="EnergyUnits" localSheetId="3">#REF!</definedName>
    <definedName name="EnergyUnits">#REF!</definedName>
    <definedName name="Enron" localSheetId="3">#REF!</definedName>
    <definedName name="Enron">#REF!</definedName>
    <definedName name="Entity" localSheetId="3">#REF!</definedName>
    <definedName name="Entity">#REF!</definedName>
    <definedName name="Entry">"V1900-01-01"</definedName>
    <definedName name="EOA">#REF!</definedName>
    <definedName name="EOB">#REF!</definedName>
    <definedName name="EOC">#REF!</definedName>
    <definedName name="EOH" localSheetId="3">#REF!</definedName>
    <definedName name="EOH">#REF!</definedName>
    <definedName name="Eq_Starts" localSheetId="3">#REF!</definedName>
    <definedName name="Eq_Starts">#REF!</definedName>
    <definedName name="Equipower" localSheetId="3">#REF!</definedName>
    <definedName name="Equipower">#REF!</definedName>
    <definedName name="EQUITY" localSheetId="11">#REF!</definedName>
    <definedName name="EQUITY">#REF!</definedName>
    <definedName name="ErateFASB" localSheetId="3">#REF!</definedName>
    <definedName name="ErateFASB">#REF!</definedName>
    <definedName name="ErateFASB.py" localSheetId="3">#REF!</definedName>
    <definedName name="ErateFASB.py">#REF!</definedName>
    <definedName name="ErateFASBdiscl.py" localSheetId="3">#REF!</definedName>
    <definedName name="ErateFASBdiscl.py">#REF!</definedName>
    <definedName name="ErateFASBDisclProVal" localSheetId="3">#REF!</definedName>
    <definedName name="ErateFASBDisclProVal">#REF!</definedName>
    <definedName name="erevchg" localSheetId="3">#REF!</definedName>
    <definedName name="erevchg">#REF!</definedName>
    <definedName name="eroa">0.07</definedName>
    <definedName name="EROA.py" localSheetId="3">#REF!</definedName>
    <definedName name="EROA.py">#REF!</definedName>
    <definedName name="EROApos" localSheetId="3">#REF!</definedName>
    <definedName name="EROApos">#REF!</definedName>
    <definedName name="EROR" localSheetId="11">#REF!</definedName>
    <definedName name="EROR" localSheetId="3">#REF!</definedName>
    <definedName name="EROR">#REF!</definedName>
    <definedName name="ERORB" localSheetId="3">#REF!</definedName>
    <definedName name="ERORB">#REF!</definedName>
    <definedName name="Escalation_Quotient" localSheetId="3">#REF!</definedName>
    <definedName name="Escalation_Quotient">#REF!</definedName>
    <definedName name="Essbase_Lookup_Range" localSheetId="3">#REF!</definedName>
    <definedName name="Essbase_Lookup_Range">#REF!</definedName>
    <definedName name="EssfHasNonUnique">FALSE</definedName>
    <definedName name="EssLatest">"Jan"</definedName>
    <definedName name="EssOptions" localSheetId="11">"A1100000000130101000001110010_01000"</definedName>
    <definedName name="EssOptions">"A3100000000111000011001111020_01009No Access"</definedName>
    <definedName name="EuropeMgmtRev1" localSheetId="3">#REF!</definedName>
    <definedName name="EuropeMgmtRev1">#REF!</definedName>
    <definedName name="EuropeMgmtRev2" localSheetId="3">#REF!</definedName>
    <definedName name="EuropeMgmtRev2">#REF!</definedName>
    <definedName name="EuropeMgmtRev3" localSheetId="3">#REF!</definedName>
    <definedName name="EuropeMgmtRev3">#REF!</definedName>
    <definedName name="EuropeMgmtRev4" localSheetId="3">#REF!</definedName>
    <definedName name="EuropeMgmtRev4">#REF!</definedName>
    <definedName name="EuropeNIWalk" localSheetId="3">#REF!</definedName>
    <definedName name="EuropeNIWalk">#REF!</definedName>
    <definedName name="EuropeNIWalk2" localSheetId="3">#REF!</definedName>
    <definedName name="EuropeNIWalk2">#REF!</definedName>
    <definedName name="EuropeQPack2" localSheetId="3">#REF!</definedName>
    <definedName name="EuropeQPack2">#REF!</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38693.6935185185</definedName>
    <definedName name="EV__LOCKEDCVW__CASHFLOW" hidden="1">"A_TOTCFA,AC_CASHAC,ACTUAL,LC,E_QSG,2004.TOTAL,PERIODIC,"</definedName>
    <definedName name="EV__LOCKEDCVW__CONSO" hidden="1">"A_NONE_BALSHT,B_ALL,ACTUAL,C_ALL,LC,TOTCONSO,E_200,G_ALL,2007.JAN,PERIODIC,"</definedName>
    <definedName name="EV__LOCKEDCVW__CONSOLIDATIONS" hidden="1">"CREV,STANDARD,TotalAdj,NetSales,All_InterCo,BT,0XKR,USD,2007.Q2,PERIODIC,"</definedName>
    <definedName name="EV__LOCKEDCVW__CORPOPS" hidden="1">"A_None_BALSHT,B_ALL,ACTUAL,C_ALL,LC,TotConso,E_CorpOps,G_ALL,2004.TOTAL,PERIODIC,"</definedName>
    <definedName name="EV__LOCKEDCVW__FINANCE" hidden="1">"Balance_Sheet,ACTUAL,All_Sources,All_Cost_Centers,All_InterCo,USD,2008.TOTAL,PERIODIC,"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"A_All_RVNUES,B_ALL,ACTUAL,C_ALL,LC,TotConso,D_ALL,E_200,P_ALL,S_ALL,2007.JAN,PERIODIC,"</definedName>
    <definedName name="EV__LOCKEDCVW__FPR_NEW" hidden="1">"A_All_RVNUES,B_ALL,ACTUAL,C_ALL,USD,TotConso,D_ALL,E_QSG,P_ALL,S_ALL,2005.Q3,PERIODIC,"</definedName>
    <definedName name="EV__LOCKEDCVW__GROSSMARGIN" hidden="1">"BUDGET929,Adj,FinancialHedges,SC_Contracts,LC,2008.TOTAL,PERIODIC,"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"KPISales,B_ALL,ACTUAL,C_ALL,LC,E_QuikEur,2006.OCT10,PERIODIC,"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RODUCTLINE" hidden="1">"Ord,ACTUAL,GrandTotal,AllDiv,BT,MILX,AllPLoasis,USD,2002.TOTAL,PERIODIC,"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"ACTUAL,AllCurrencies,AVG,RateInput,2004.TOTAL,PERIODIC,"</definedName>
    <definedName name="EV__LOCKEDCVW__RATE_INTERCO" hidden="1">"Actual,Avg,Default,2004.TOTAL,USD,PERIODIC,"</definedName>
    <definedName name="EV__LOCKEDCVW__RATEKPI" hidden="1">"ACTUAL,USD,Avg,Default,2004.TOTAL,PERIODIC,"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134217743</definedName>
    <definedName name="EV__WBVERSION__" hidden="1">0</definedName>
    <definedName name="EV__WSINFO__" hidden="1">"osoft"</definedName>
    <definedName name="EW" localSheetId="11">#REF!</definedName>
    <definedName name="EW" localSheetId="3">#REF!</definedName>
    <definedName name="EW">#REF!</definedName>
    <definedName name="EWGHTDEBT" localSheetId="3">#REF!</definedName>
    <definedName name="EWGHTDEBT">#REF!</definedName>
    <definedName name="exc" localSheetId="3">#REF!</definedName>
    <definedName name="exc">#REF!</definedName>
    <definedName name="exceed_pay_term" localSheetId="11">#REF!</definedName>
    <definedName name="exceed_pay_term">#REF!</definedName>
    <definedName name="ExchangeRate" localSheetId="3">#REF!</definedName>
    <definedName name="ExchangeRate">#REF!</definedName>
    <definedName name="ExNonExArea1" localSheetId="11">#REF!,#REF!,#REF!,#REF!</definedName>
    <definedName name="ExNonExArea1" localSheetId="3">#REF!,#REF!,#REF!,#REF!</definedName>
    <definedName name="ExNonExArea1">#REF!,#REF!,#REF!,#REF!</definedName>
    <definedName name="ExNonExArea2" localSheetId="11">#REF!</definedName>
    <definedName name="ExNonExArea2">#REF!</definedName>
    <definedName name="ExpContribFY.py" localSheetId="3">#REF!</definedName>
    <definedName name="ExpContribFY.py">#REF!</definedName>
    <definedName name="expl" localSheetId="11" hidden="1">{#N/A,#N/A,TRUE,"MarginCalc";#N/A,#N/A,TRUE,"Proposal.kW Firm";#N/A,#N/A,TRUE,"PurCalc";#N/A,#N/A,TRUE,"PurCalc Other"}</definedName>
    <definedName name="expl" localSheetId="3" hidden="1">{#N/A,#N/A,TRUE,"MarginCalc";#N/A,#N/A,TRUE,"Proposal.kW Firm";#N/A,#N/A,TRUE,"PurCalc";#N/A,#N/A,TRUE,"PurCalc Other"}</definedName>
    <definedName name="expl" hidden="1">{#N/A,#N/A,TRUE,"MarginCalc";#N/A,#N/A,TRUE,"Proposal.kW Firm";#N/A,#N/A,TRUE,"PurCalc";#N/A,#N/A,TRUE,"PurCalc Other"}</definedName>
    <definedName name="Ext_Elec" localSheetId="3">#REF!</definedName>
    <definedName name="Ext_Elec">#REF!</definedName>
    <definedName name="Ext_Fuel" localSheetId="3">#REF!</definedName>
    <definedName name="Ext_Fuel">#REF!</definedName>
    <definedName name="ExtElec" localSheetId="3">#REF!</definedName>
    <definedName name="ExtElec">#REF!</definedName>
    <definedName name="ExtElecAdder" localSheetId="3">#REF!</definedName>
    <definedName name="ExtElecAdder">#REF!</definedName>
    <definedName name="ExtFossil" localSheetId="3">#REF!</definedName>
    <definedName name="ExtFossil">#REF!</definedName>
    <definedName name="ExtFossilAdder" localSheetId="3">#REF!</definedName>
    <definedName name="ExtFossilAdder">#REF!</definedName>
    <definedName name="_xlnm.Extract" localSheetId="3">#REF!</definedName>
    <definedName name="_xlnm.Extract">#REF!</definedName>
    <definedName name="EYTD" localSheetId="3">#REF!,#REF!</definedName>
    <definedName name="EYTD">#REF!,#REF!</definedName>
    <definedName name="f1p1" localSheetId="3">#REF!</definedName>
    <definedName name="f1p1">#REF!</definedName>
    <definedName name="f2p1" localSheetId="3">#REF!</definedName>
    <definedName name="f2p1">#REF!</definedName>
    <definedName name="f3p1" localSheetId="3">#REF!</definedName>
    <definedName name="f3p1">#REF!</definedName>
    <definedName name="FACTORS" localSheetId="11">#REF!</definedName>
    <definedName name="FACTORS" localSheetId="3">#REF!</definedName>
    <definedName name="FACTORS">#REF!</definedName>
    <definedName name="FAS88Expense" localSheetId="3">#REF!</definedName>
    <definedName name="FAS88Expense">#REF!</definedName>
    <definedName name="FAS88Expense.py" localSheetId="3">#REF!</definedName>
    <definedName name="FAS88Expense.py">#REF!</definedName>
    <definedName name="FAS88GL" localSheetId="3">#REF!</definedName>
    <definedName name="FAS88GL">#REF!</definedName>
    <definedName name="FAS88PSC" localSheetId="3">#REF!</definedName>
    <definedName name="FAS88PSC">#REF!</definedName>
    <definedName name="Fcast_Summary" localSheetId="11">#REF!</definedName>
    <definedName name="Fcast_Summary" localSheetId="3">#REF!</definedName>
    <definedName name="Fcast_Summary">#REF!</definedName>
    <definedName name="fdsafads" localSheetId="3">#REF!</definedName>
    <definedName name="fdsafads">#REF!</definedName>
    <definedName name="FEB00" localSheetId="6" hidden="1">{#N/A,#N/A,FALSE,"ARREC"}</definedName>
    <definedName name="FEB00" localSheetId="11" hidden="1">{#N/A,#N/A,FALSE,"ARREC"}</definedName>
    <definedName name="FEB00" localSheetId="3" hidden="1">{#N/A,#N/A,FALSE,"ARREC"}</definedName>
    <definedName name="FEB00" hidden="1">{#N/A,#N/A,FALSE,"ARREC"}</definedName>
    <definedName name="Fed_Book" localSheetId="3">#REF!</definedName>
    <definedName name="Fed_Book">#REF!</definedName>
    <definedName name="FedTax" localSheetId="11">#REF!</definedName>
    <definedName name="FedTax" localSheetId="3">#REF!</definedName>
    <definedName name="FedTax">#REF!</definedName>
    <definedName name="Fee" localSheetId="11">#REF!</definedName>
    <definedName name="Fee">#REF!</definedName>
    <definedName name="felix" localSheetId="11">#REF!</definedName>
    <definedName name="felix" localSheetId="3">#REF!</definedName>
    <definedName name="felix">#REF!</definedName>
    <definedName name="Ferc" localSheetId="3">#REF!</definedName>
    <definedName name="Ferc">#REF!</definedName>
    <definedName name="FERCCode" localSheetId="3">#REF!</definedName>
    <definedName name="FERCCode">#REF!</definedName>
    <definedName name="FFUnitsDiv1k" localSheetId="3">#REF!</definedName>
    <definedName name="FFUnitsDiv1k">#REF!</definedName>
    <definedName name="fieldsales" localSheetId="3">#REF!</definedName>
    <definedName name="fieldsales">#REF!</definedName>
    <definedName name="filename" localSheetId="11">#REF!</definedName>
    <definedName name="filename" localSheetId="3">#REF!</definedName>
    <definedName name="filename">#REF!</definedName>
    <definedName name="FilingDate" localSheetId="3">#REF!</definedName>
    <definedName name="FilingDate">#REF!</definedName>
    <definedName name="FilingType" localSheetId="3">#REF!</definedName>
    <definedName name="FilingType">#REF!</definedName>
    <definedName name="FINAL" localSheetId="3">#REF!</definedName>
    <definedName name="FINAL">#REF!</definedName>
    <definedName name="FINAL_TB" localSheetId="3">#REF!</definedName>
    <definedName name="FINAL_TB">#REF!</definedName>
    <definedName name="finance" localSheetId="3">#REF!</definedName>
    <definedName name="finance">#REF!</definedName>
    <definedName name="Financing_Receivables" localSheetId="3">#REF!</definedName>
    <definedName name="Financing_Receivables">#REF!</definedName>
    <definedName name="Finrpt5" localSheetId="3">#REF!</definedName>
    <definedName name="Finrpt5">#REF!</definedName>
    <definedName name="Finrpt6" localSheetId="3">#REF!</definedName>
    <definedName name="Finrpt6">#REF!</definedName>
    <definedName name="firstcust" localSheetId="3">#REF!</definedName>
    <definedName name="firstcust">#REF!</definedName>
    <definedName name="firstkwh">#REF!</definedName>
    <definedName name="FIRSTTITLE" localSheetId="3">#REF!</definedName>
    <definedName name="FIRSTTITLE">#REF!</definedName>
    <definedName name="FirstYr" localSheetId="3">#REF!</definedName>
    <definedName name="FirstYr">#REF!</definedName>
    <definedName name="FITRATE">#REF!</definedName>
    <definedName name="FIXED" localSheetId="11">#REF!</definedName>
    <definedName name="FIXED">#REF!</definedName>
    <definedName name="Float" localSheetId="11">#REF!</definedName>
    <definedName name="Float">#REF!</definedName>
    <definedName name="fnbld" localSheetId="11">#REF!</definedName>
    <definedName name="fnbld">#REF!</definedName>
    <definedName name="fnbnwl">#REF!</definedName>
    <definedName name="For_the_year_ending_December_31__1998">#REF!</definedName>
    <definedName name="ForAmtCol">#REF!</definedName>
    <definedName name="ForcastRev">#REF!</definedName>
    <definedName name="Forecast_case" localSheetId="3">#REF!</definedName>
    <definedName name="Forecast_case">#REF!</definedName>
    <definedName name="ForecastRev72" localSheetId="3">#REF!</definedName>
    <definedName name="ForecastRev72">#REF!</definedName>
    <definedName name="ForecastRev73">#REF!</definedName>
    <definedName name="ForecastRevHeader">#REF!</definedName>
    <definedName name="ForecastRevHeader72">#REF!</definedName>
    <definedName name="FossilUnits" localSheetId="3">#REF!</definedName>
    <definedName name="FossilUnits">#REF!</definedName>
    <definedName name="FranceNIWalk" localSheetId="3">#REF!</definedName>
    <definedName name="FranceNIWalk">#REF!</definedName>
    <definedName name="FranceQPack1" localSheetId="3">#REF!</definedName>
    <definedName name="FranceQPack1">#REF!</definedName>
    <definedName name="FranceQPack2" localSheetId="3">#REF!</definedName>
    <definedName name="FranceQPack2">#REF!</definedName>
    <definedName name="FRANM" localSheetId="3">#REF!</definedName>
    <definedName name="FRANM">#REF!</definedName>
    <definedName name="FRANT">#REF!</definedName>
    <definedName name="frequency" localSheetId="11">{"Annually";"Semi-Annually";"Quarterly";"Bi-Monthly";"Monthly"}</definedName>
    <definedName name="frequency" localSheetId="3">{"Annually";"Semi-Annually";"Quarterly";"Bi-Monthly";"Monthly"}</definedName>
    <definedName name="frequency">{"Annually";"Semi-Annually";"Quarterly";"Bi-Monthly";"Monthly"}</definedName>
    <definedName name="FRIESLAND" localSheetId="11">#REF!</definedName>
    <definedName name="FRIESLAND">#REF!</definedName>
    <definedName name="fsbnwc" localSheetId="11">#REF!</definedName>
    <definedName name="fsbnwc">#REF!</definedName>
    <definedName name="ftbwy" localSheetId="11">#REF!</definedName>
    <definedName name="ftbwy">#REF!</definedName>
    <definedName name="FTHUAFAC">#REF!</definedName>
    <definedName name="FTHUALF">#REF!</definedName>
    <definedName name="FTHUAMW">#REF!</definedName>
    <definedName name="FTHUAMWH">#REF!</definedName>
    <definedName name="fucking" hidden="1">#REF!</definedName>
    <definedName name="fuel_names" localSheetId="3">#REF!</definedName>
    <definedName name="fuel_names">#REF!</definedName>
    <definedName name="FuelCostAdders" localSheetId="3">#REF!</definedName>
    <definedName name="FuelCostAdders">#REF!</definedName>
    <definedName name="FuelToggle" localSheetId="3">#REF!</definedName>
    <definedName name="FuelToggle">#REF!</definedName>
    <definedName name="FULL_YEAR_BONUS" localSheetId="3">#REF!</definedName>
    <definedName name="FULL_YEAR_BONUS">#REF!</definedName>
    <definedName name="FULL_YEAR1" localSheetId="3">#REF!</definedName>
    <definedName name="FULL_YEAR1">#REF!</definedName>
    <definedName name="Function" localSheetId="3">#REF!</definedName>
    <definedName name="Function">#REF!</definedName>
    <definedName name="FundingCurr" localSheetId="11">#REF!</definedName>
    <definedName name="FundingCurr">#REF!</definedName>
    <definedName name="FundingEur" localSheetId="11">#REF!</definedName>
    <definedName name="FundingEur">#REF!</definedName>
    <definedName name="FundStatDiscl.py" localSheetId="3">#REF!</definedName>
    <definedName name="FundStatDiscl.py">#REF!</definedName>
    <definedName name="FundStatProVal" localSheetId="11">#REF!</definedName>
    <definedName name="FundStatProVal" localSheetId="3">#REF!</definedName>
    <definedName name="FundStatProVal">#REF!</definedName>
    <definedName name="FVAEOYdiscl.py" localSheetId="3">#REF!</definedName>
    <definedName name="FVAEOYdiscl.py">#REF!</definedName>
    <definedName name="FVAEOYdiscl.py2" localSheetId="3">#REF!</definedName>
    <definedName name="FVAEOYdiscl.py2">#REF!</definedName>
    <definedName name="FVAEOYProVal" localSheetId="3">#REF!</definedName>
    <definedName name="FVAEOYProVal">#REF!</definedName>
    <definedName name="fwbcst" localSheetId="11">#REF!</definedName>
    <definedName name="fwbcst" localSheetId="3">#REF!</definedName>
    <definedName name="fwbcst">#REF!</definedName>
    <definedName name="fwbedg" localSheetId="11">#REF!</definedName>
    <definedName name="fwbedg">#REF!</definedName>
    <definedName name="fwbhsp" localSheetId="11">#REF!</definedName>
    <definedName name="fwbhsp">#REF!</definedName>
    <definedName name="fwbrc">#REF!</definedName>
    <definedName name="FY" localSheetId="3">#REF!</definedName>
    <definedName name="FY">#REF!</definedName>
    <definedName name="FYear1" localSheetId="3">#REF!</definedName>
    <definedName name="FYear1">#REF!</definedName>
    <definedName name="FYear2" localSheetId="3">#REF!</definedName>
    <definedName name="FYear2">#REF!</definedName>
    <definedName name="FYear3" localSheetId="3">#REF!</definedName>
    <definedName name="FYear3">#REF!</definedName>
    <definedName name="FYear4" localSheetId="3">#REF!</definedName>
    <definedName name="FYear4">#REF!</definedName>
    <definedName name="FYear5" localSheetId="3">#REF!</definedName>
    <definedName name="FYear5">#REF!</definedName>
    <definedName name="GCR_MOD1" localSheetId="11">#REF!</definedName>
    <definedName name="GCR_MOD1" localSheetId="3">#REF!</definedName>
    <definedName name="GCR_MOD1">#REF!</definedName>
    <definedName name="GCR_MOD2" localSheetId="11">#REF!</definedName>
    <definedName name="GCR_MOD2">#REF!</definedName>
    <definedName name="GENERALENEDERLAND" localSheetId="3">#REF!,#REF!</definedName>
    <definedName name="GENERALENEDERLAND">#REF!,#REF!</definedName>
    <definedName name="generation" localSheetId="11">#REF!</definedName>
    <definedName name="generation" localSheetId="3">#REF!</definedName>
    <definedName name="generation">#REF!</definedName>
    <definedName name="geo" localSheetId="3">#REF!</definedName>
    <definedName name="geo">#REF!</definedName>
    <definedName name="GermanyMgmtRev1" localSheetId="3">#REF!</definedName>
    <definedName name="GermanyMgmtRev1">#REF!</definedName>
    <definedName name="GermanyMgmtRev2" localSheetId="3">#REF!</definedName>
    <definedName name="GermanyMgmtRev2">#REF!</definedName>
    <definedName name="GermanyNIWalk" localSheetId="3">#REF!</definedName>
    <definedName name="GermanyNIWalk">#REF!</definedName>
    <definedName name="GermanyQPack1" localSheetId="3">#REF!</definedName>
    <definedName name="GermanyQPack1">#REF!</definedName>
    <definedName name="GermanyQPack2" localSheetId="3">#REF!</definedName>
    <definedName name="GermanyQPack2">#REF!</definedName>
    <definedName name="gg"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L_CODEBLOCK_ALL_OPEN_ITEMS" localSheetId="3">#REF!</definedName>
    <definedName name="GL_CODEBLOCK_ALL_OPEN_ITEMS">#REF!</definedName>
    <definedName name="GL_INTERFACE_REFERENCE7" localSheetId="3">#REF!</definedName>
    <definedName name="GL_INTERFACE_REFERENCE7">#REF!</definedName>
    <definedName name="GLQuarterList" localSheetId="3">#REF!</definedName>
    <definedName name="GLQuarterList">#REF!</definedName>
    <definedName name="GLSums" localSheetId="11">#REF!</definedName>
    <definedName name="GLSums">#REF!</definedName>
    <definedName name="GOD" localSheetId="11" hidden="1">{#N/A,#N/A,TRUE,"Facility-Input";#N/A,#N/A,TRUE,"Graphs";#N/A,#N/A,TRUE,"TOTAL"}</definedName>
    <definedName name="GOD" localSheetId="3" hidden="1">{#N/A,#N/A,TRUE,"Facility-Input";#N/A,#N/A,TRUE,"Graphs";#N/A,#N/A,TRUE,"TOTAL"}</definedName>
    <definedName name="GOD" hidden="1">{#N/A,#N/A,TRUE,"Facility-Input";#N/A,#N/A,TRUE,"Graphs";#N/A,#N/A,TRUE,"TOTAL"}</definedName>
    <definedName name="golly" localSheetId="11" hidden="1">{#N/A,#N/A,TRUE,"Facility-Input";#N/A,#N/A,TRUE,"Graphs";#N/A,#N/A,TRUE,"TOTAL"}</definedName>
    <definedName name="golly" localSheetId="3" hidden="1">{#N/A,#N/A,TRUE,"Facility-Input";#N/A,#N/A,TRUE,"Graphs";#N/A,#N/A,TRUE,"TOTAL"}</definedName>
    <definedName name="golly" hidden="1">{#N/A,#N/A,TRUE,"Facility-Input";#N/A,#N/A,TRUE,"Graphs";#N/A,#N/A,TRUE,"TOTAL"}</definedName>
    <definedName name="GOODBYE" localSheetId="11" hidden="1">{#N/A,#N/A,TRUE,"Facility-Input";#N/A,#N/A,TRUE,"Graphs";#N/A,#N/A,TRUE,"TOTAL"}</definedName>
    <definedName name="GOODBYE" localSheetId="3" hidden="1">{#N/A,#N/A,TRUE,"Facility-Input";#N/A,#N/A,TRUE,"Graphs";#N/A,#N/A,TRUE,"TOTAL"}</definedName>
    <definedName name="GOODBYE" hidden="1">{#N/A,#N/A,TRUE,"Facility-Input";#N/A,#N/A,TRUE,"Graphs";#N/A,#N/A,TRUE,"TOTAL"}</definedName>
    <definedName name="Gowanus" localSheetId="3">#REF!</definedName>
    <definedName name="Gowanus">#REF!</definedName>
    <definedName name="GP" localSheetId="6">#REF!</definedName>
    <definedName name="GP" localSheetId="3">#REF!</definedName>
    <definedName name="GP">#REF!</definedName>
    <definedName name="GPA" localSheetId="3">#REF!</definedName>
    <definedName name="GPA">#REF!</definedName>
    <definedName name="GPAAmort" localSheetId="3">#REF!</definedName>
    <definedName name="GPAAmort">#REF!</definedName>
    <definedName name="GPLTDEPR" localSheetId="11">#REF!</definedName>
    <definedName name="GPLTDEPR">#REF!</definedName>
    <definedName name="GraphActual">#N/A</definedName>
    <definedName name="GraphNormal" localSheetId="11">OFFSET([0]!Normals,1,[0]!Station,12,1)</definedName>
    <definedName name="GraphNormal" localSheetId="3">OFFSET('FF1 to A3.1 Tie Out'!Normals,1,[0]!Station,12,1)</definedName>
    <definedName name="GraphNormal">OFFSET([0]!Normals,1,[0]!Station,12,1)</definedName>
    <definedName name="Gri" localSheetId="11">#REF!</definedName>
    <definedName name="Gri">#REF!</definedName>
    <definedName name="GROSS_REVENUE" localSheetId="3">#REF!</definedName>
    <definedName name="GROSS_REVENUE">#REF!</definedName>
    <definedName name="GRWNDUsable_Oil">475000</definedName>
    <definedName name="GS_CIQ_6_4_UPGRADED">"GS_CIQ_6_4_UPGRADED"</definedName>
    <definedName name="GSCOMMALLOC" localSheetId="11">#REF!</definedName>
    <definedName name="GSCOMMALLOC">#REF!</definedName>
    <definedName name="gwb" localSheetId="11">#REF!</definedName>
    <definedName name="gwb">#REF!</definedName>
    <definedName name="haircut" localSheetId="3">#REF!</definedName>
    <definedName name="haircut">#REF!</definedName>
    <definedName name="half" localSheetId="3">#REF!</definedName>
    <definedName name="half">#REF!</definedName>
    <definedName name="HDDCDD" localSheetId="3">OFFSET(#REF!,0,0,COUNTA(#REF!),20)</definedName>
    <definedName name="HDDCDD">OFFSET(#REF!,0,0,COUNTA(#REF!),20)</definedName>
    <definedName name="Hdr_CostsSummary" localSheetId="3">#REF!</definedName>
    <definedName name="Hdr_CostsSummary">#REF!</definedName>
    <definedName name="Hdr_ElecSavingsByPeriod" localSheetId="3">#REF!</definedName>
    <definedName name="Hdr_ElecSavingsByPeriod">#REF!</definedName>
    <definedName name="Hdr_GasSavePcSales" localSheetId="3">#REF!</definedName>
    <definedName name="Hdr_GasSavePcSales">#REF!</definedName>
    <definedName name="Hdr_MeasReview" localSheetId="3">#REF!</definedName>
    <definedName name="Hdr_MeasReview">#REF!</definedName>
    <definedName name="Hdr_MeasSaveYr" localSheetId="3">#REF!</definedName>
    <definedName name="Hdr_MeasSaveYr">#REF!</definedName>
    <definedName name="Hdr_MeasScrn" localSheetId="3">#REF!</definedName>
    <definedName name="Hdr_MeasScrn">#REF!</definedName>
    <definedName name="Hdr_Review" localSheetId="3">#REF!</definedName>
    <definedName name="Hdr_Review">#REF!</definedName>
    <definedName name="Hdr_SaveYr" localSheetId="3">#REF!</definedName>
    <definedName name="Hdr_SaveYr">#REF!</definedName>
    <definedName name="hdv" localSheetId="3">#REF!</definedName>
    <definedName name="hdv">#REF!</definedName>
    <definedName name="HeaderKeys" localSheetId="11">#REF!</definedName>
    <definedName name="HeaderKeys">#REF!</definedName>
    <definedName name="HeaderLabels" localSheetId="11">#REF!</definedName>
    <definedName name="HeaderLabels">#REF!</definedName>
    <definedName name="HeaderLine" localSheetId="11">#REF!</definedName>
    <definedName name="HeaderLine">#REF!</definedName>
    <definedName name="HeaderSeq">#REF!</definedName>
    <definedName name="hello" localSheetId="11" hidden="1">{#N/A,#N/A,TRUE,"Facility-Input";#N/A,#N/A,TRUE,"Graphs";#N/A,#N/A,TRUE,"TOTAL"}</definedName>
    <definedName name="hello" localSheetId="3" hidden="1">{#N/A,#N/A,TRUE,"Facility-Input";#N/A,#N/A,TRUE,"Graphs";#N/A,#N/A,TRUE,"TOTAL"}</definedName>
    <definedName name="hello" hidden="1">{#N/A,#N/A,TRUE,"Facility-Input";#N/A,#N/A,TRUE,"Graphs";#N/A,#N/A,TRUE,"TOTAL"}</definedName>
    <definedName name="HERE" localSheetId="3">#REF!</definedName>
    <definedName name="HERE">#REF!</definedName>
    <definedName name="hh"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ighDesert" localSheetId="3">#REF!</definedName>
    <definedName name="HighDesert">#REF!</definedName>
    <definedName name="HISPANO" localSheetId="11">#REF!</definedName>
    <definedName name="HISPANO" localSheetId="3">#REF!</definedName>
    <definedName name="HISPANO">#REF!</definedName>
    <definedName name="histdate">#REF!</definedName>
    <definedName name="hn.ConvertZero1" localSheetId="3" hidden="1">#REF!,#REF!,#REF!,#REF!,#REF!,#REF!,#REF!,#REF!,#REF!,#REF!</definedName>
    <definedName name="hn.ConvertZero1" hidden="1">#REF!,#REF!,#REF!,#REF!,#REF!,#REF!,#REF!,#REF!,#REF!,#REF!</definedName>
    <definedName name="hn.ConvertZero2" localSheetId="3" hidden="1">#REF!,#REF!,#REF!,#REF!,#REF!,#REF!,#REF!,#REF!</definedName>
    <definedName name="hn.ConvertZero2" hidden="1">#REF!,#REF!,#REF!,#REF!,#REF!,#REF!,#REF!,#REF!</definedName>
    <definedName name="hn.ConvertZero3" localSheetId="3" hidden="1">#REF!,#REF!,#REF!,#REF!,#REF!</definedName>
    <definedName name="hn.ConvertZero3" hidden="1">#REF!,#REF!,#REF!,#REF!,#REF!</definedName>
    <definedName name="hn.ConvertZero4" localSheetId="3" hidden="1">#REF!,#REF!,#REF!,#REF!,#REF!,#REF!,#REF!,#REF!</definedName>
    <definedName name="hn.ConvertZero4" hidden="1">#REF!,#REF!,#REF!,#REF!,#REF!,#REF!,#REF!,#REF!</definedName>
    <definedName name="hn.ConvertZeroUnhide1" localSheetId="3" hidden="1">#REF!,#REF!,#REF!</definedName>
    <definedName name="hn.ConvertZeroUnhide1" hidden="1">#REF!,#REF!,#REF!</definedName>
    <definedName name="hn.Delete015" localSheetId="3" hidden="1">#REF!,#REF!,#REF!,#REF!</definedName>
    <definedName name="hn.Delete015" hidden="1">#REF!,#REF!,#REF!,#REF!</definedName>
    <definedName name="hn.DZ_MultByFXRates" localSheetId="3" hidden="1">#REF!,#REF!,#REF!,#REF!</definedName>
    <definedName name="hn.DZ_MultByFXRates" hidden="1">#REF!,#REF!,#REF!,#REF!</definedName>
    <definedName name="hn.dz_ThouToMil" localSheetId="3" hidden="1">#REF!,#REF!,#REF!,#REF!,#REF!</definedName>
    <definedName name="hn.dz_ThouToMil" hidden="1">#REF!,#REF!,#REF!,#REF!,#REF!</definedName>
    <definedName name="hn.ExtDb" hidden="1">FALSE</definedName>
    <definedName name="hn.LTM_CS" localSheetId="3" hidden="1">#REF!,#REF!,#REF!,#REF!,#REF!,#REF!</definedName>
    <definedName name="hn.LTM_CS" hidden="1">#REF!,#REF!,#REF!,#REF!,#REF!,#REF!</definedName>
    <definedName name="hn.LTM_Misc" localSheetId="3" hidden="1">#REF!,#REF!,#REF!</definedName>
    <definedName name="hn.LTM_Misc" hidden="1">#REF!,#REF!,#REF!</definedName>
    <definedName name="hn.LTM_MultByFXRates" localSheetId="3" hidden="1">#REF!,#REF!,#REF!,#REF!,#REF!,#REF!,#REF!</definedName>
    <definedName name="hn.LTM_MultByFXRates" hidden="1">#REF!,#REF!,#REF!,#REF!,#REF!,#REF!,#REF!</definedName>
    <definedName name="hn.ModelType" hidden="1">"DEAL"</definedName>
    <definedName name="hn.ModelVersion" hidden="1">1</definedName>
    <definedName name="hn.MultbyFXRates" localSheetId="3" hidden="1">#REF!,#REF!,#REF!,#REF!,#REF!,#REF!,#REF!</definedName>
    <definedName name="hn.MultbyFXRates" hidden="1">#REF!,#REF!,#REF!,#REF!,#REF!,#REF!,#REF!</definedName>
    <definedName name="hn.MultByFXRates1" localSheetId="3" hidden="1">#REF!,#REF!,#REF!,#REF!,#REF!</definedName>
    <definedName name="hn.MultByFXRates1" hidden="1">#REF!,#REF!,#REF!,#REF!,#REF!</definedName>
    <definedName name="hn.MultByFXRates2" localSheetId="3" hidden="1">#REF!,#REF!,#REF!,#REF!,#REF!</definedName>
    <definedName name="hn.MultByFXRates2" hidden="1">#REF!,#REF!,#REF!,#REF!,#REF!</definedName>
    <definedName name="hn.MultByFXRates3" localSheetId="3" hidden="1">#REF!,#REF!,#REF!,#REF!,#REF!</definedName>
    <definedName name="hn.MultByFXRates3" hidden="1">#REF!,#REF!,#REF!,#REF!,#REF!</definedName>
    <definedName name="hn.MultbyFxrates4" localSheetId="3" hidden="1">#REF!,#REF!,#REF!,#REF!,#REF!,#REF!,#REF!</definedName>
    <definedName name="hn.MultbyFxrates4" hidden="1">#REF!,#REF!,#REF!,#REF!,#REF!,#REF!,#REF!</definedName>
    <definedName name="hn.multbyfxrates5" localSheetId="3" hidden="1">#REF!,#REF!,#REF!,#REF!,#REF!</definedName>
    <definedName name="hn.multbyfxrates5" hidden="1">#REF!,#REF!,#REF!,#REF!,#REF!</definedName>
    <definedName name="hn.multbyfxrates6" localSheetId="3" hidden="1">#REF!,#REF!,#REF!,#REF!,#REF!</definedName>
    <definedName name="hn.multbyfxrates6" hidden="1">#REF!,#REF!,#REF!,#REF!,#REF!</definedName>
    <definedName name="hn.multbyfxrates7" localSheetId="3" hidden="1">#REF!,#REF!,#REF!,#REF!,#REF!</definedName>
    <definedName name="hn.multbyfxrates7" hidden="1">#REF!,#REF!,#REF!,#REF!,#REF!</definedName>
    <definedName name="hn.MultByFXRatesBot1" localSheetId="3" hidden="1">#REF!,#REF!,#REF!,#REF!,#REF!,#REF!,#REF!,#REF!,#REF!,#REF!,#REF!,#REF!</definedName>
    <definedName name="hn.MultByFXRatesBot1" hidden="1">#REF!,#REF!,#REF!,#REF!,#REF!,#REF!,#REF!,#REF!,#REF!,#REF!,#REF!,#REF!</definedName>
    <definedName name="hn.MultByFXRatesBot2" localSheetId="3" hidden="1">#REF!,#REF!,#REF!,#REF!,#REF!,#REF!,#REF!,#REF!,#REF!,#REF!,#REF!,#REF!</definedName>
    <definedName name="hn.MultByFXRatesBot2" hidden="1">#REF!,#REF!,#REF!,#REF!,#REF!,#REF!,#REF!,#REF!,#REF!,#REF!,#REF!,#REF!</definedName>
    <definedName name="hn.MultByFXRatesBot3" localSheetId="3" hidden="1">#REF!,#REF!,#REF!,#REF!,#REF!,#REF!,#REF!,#REF!,#REF!,#REF!,#REF!,#REF!</definedName>
    <definedName name="hn.MultByFXRatesBot3" hidden="1">#REF!,#REF!,#REF!,#REF!,#REF!,#REF!,#REF!,#REF!,#REF!,#REF!,#REF!,#REF!</definedName>
    <definedName name="hn.MultByFXRatesBot4" localSheetId="3" hidden="1">#REF!,#REF!,#REF!,#REF!,#REF!,#REF!,#REF!,#REF!,#REF!,#REF!,#REF!,#REF!,#REF!</definedName>
    <definedName name="hn.MultByFXRatesBot4" hidden="1">#REF!,#REF!,#REF!,#REF!,#REF!,#REF!,#REF!,#REF!,#REF!,#REF!,#REF!,#REF!,#REF!</definedName>
    <definedName name="hn.MultByFXRatesBot5" localSheetId="3" hidden="1">#REF!,#REF!,#REF!,#REF!,#REF!,#REF!,#REF!,#REF!,#REF!,#REF!,#REF!</definedName>
    <definedName name="hn.MultByFXRatesBot5" hidden="1">#REF!,#REF!,#REF!,#REF!,#REF!,#REF!,#REF!,#REF!,#REF!,#REF!,#REF!</definedName>
    <definedName name="hn.MultByFXRatesBot6" localSheetId="3" hidden="1">#REF!,#REF!,#REF!,#REF!,#REF!,#REF!,#REF!,#REF!,#REF!,#REF!,#REF!</definedName>
    <definedName name="hn.MultByFXRatesBot6" hidden="1">#REF!,#REF!,#REF!,#REF!,#REF!,#REF!,#REF!,#REF!,#REF!,#REF!,#REF!</definedName>
    <definedName name="hn.MultByFXRatesBot7" localSheetId="3" hidden="1">#REF!,#REF!,#REF!,#REF!,#REF!,#REF!,#REF!,#REF!,#REF!,#REF!,#REF!</definedName>
    <definedName name="hn.MultByFXRatesBot7" hidden="1">#REF!,#REF!,#REF!,#REF!,#REF!,#REF!,#REF!,#REF!,#REF!,#REF!,#REF!</definedName>
    <definedName name="hn.MultByFXRatesTop1" localSheetId="3" hidden="1">#REF!,#REF!,#REF!,#REF!,#REF!,#REF!,#REF!,#REF!,#REF!,#REF!,#REF!,#REF!</definedName>
    <definedName name="hn.MultByFXRatesTop1" hidden="1">#REF!,#REF!,#REF!,#REF!,#REF!,#REF!,#REF!,#REF!,#REF!,#REF!,#REF!,#REF!</definedName>
    <definedName name="hn.MultByFXRatesTop2" localSheetId="3" hidden="1">#REF!,#REF!,#REF!,#REF!,#REF!,#REF!,#REF!,#REF!,#REF!,#REF!,#REF!,#REF!,#REF!,#REF!,#REF!</definedName>
    <definedName name="hn.MultByFXRatesTop2" hidden="1">#REF!,#REF!,#REF!,#REF!,#REF!,#REF!,#REF!,#REF!,#REF!,#REF!,#REF!,#REF!,#REF!,#REF!,#REF!</definedName>
    <definedName name="hn.MultByFXRatesTop3" localSheetId="3" hidden="1">#REF!,#REF!,#REF!,#REF!,#REF!,#REF!,#REF!,#REF!,#REF!,#REF!,#REF!,#REF!,#REF!,#REF!,#REF!</definedName>
    <definedName name="hn.MultByFXRatesTop3" hidden="1">#REF!,#REF!,#REF!,#REF!,#REF!,#REF!,#REF!,#REF!,#REF!,#REF!,#REF!,#REF!,#REF!,#REF!,#REF!</definedName>
    <definedName name="hn.MultByFXRatesTop4" localSheetId="3" hidden="1">#REF!,#REF!,#REF!,#REF!,#REF!,#REF!,#REF!,#REF!,#REF!,#REF!,#REF!,#REF!,#REF!,#REF!,#REF!</definedName>
    <definedName name="hn.MultByFXRatesTop4" hidden="1">#REF!,#REF!,#REF!,#REF!,#REF!,#REF!,#REF!,#REF!,#REF!,#REF!,#REF!,#REF!,#REF!,#REF!,#REF!</definedName>
    <definedName name="hn.MultByFXRatesTop5" localSheetId="3" hidden="1">#REF!,#REF!,#REF!,#REF!,#REF!,#REF!,#REF!,#REF!,#REF!,#REF!,#REF!,#REF!</definedName>
    <definedName name="hn.MultByFXRatesTop5" hidden="1">#REF!,#REF!,#REF!,#REF!,#REF!,#REF!,#REF!,#REF!,#REF!,#REF!,#REF!,#REF!</definedName>
    <definedName name="hn.MultByFXRatesTop6" localSheetId="3" hidden="1">#REF!,#REF!,#REF!,#REF!,#REF!,#REF!,#REF!,#REF!,#REF!,#REF!,#REF!,#REF!,#REF!,#REF!,#REF!</definedName>
    <definedName name="hn.MultByFXRatesTop6" hidden="1">#REF!,#REF!,#REF!,#REF!,#REF!,#REF!,#REF!,#REF!,#REF!,#REF!,#REF!,#REF!,#REF!,#REF!,#REF!</definedName>
    <definedName name="hn.MultByFXRatesTop7" localSheetId="3" hidden="1">#REF!,#REF!,#REF!,#REF!,#REF!,#REF!,#REF!,#REF!,#REF!,#REF!,#REF!,#REF!,#REF!,#REF!,#REF!</definedName>
    <definedName name="hn.MultByFXRatesTop7" hidden="1">#REF!,#REF!,#REF!,#REF!,#REF!,#REF!,#REF!,#REF!,#REF!,#REF!,#REF!,#REF!,#REF!,#REF!,#REF!</definedName>
    <definedName name="hn.NoUpload" hidden="1">0</definedName>
    <definedName name="hn.RolledForward" hidden="1">FALSE</definedName>
    <definedName name="HOME" localSheetId="3">#REF!</definedName>
    <definedName name="HOME">#REF!</definedName>
    <definedName name="Hours" localSheetId="3">#REF!</definedName>
    <definedName name="Hours">#REF!</definedName>
    <definedName name="HR" localSheetId="3">#REF!</definedName>
    <definedName name="HR">#REF!</definedName>
    <definedName name="hrlydomestic" localSheetId="3">#REF!</definedName>
    <definedName name="hrlydomestic">#REF!</definedName>
    <definedName name="hrlyint" localSheetId="3">#REF!</definedName>
    <definedName name="hrlyint">#REF!</definedName>
    <definedName name="HTM_control42" localSheetId="11">{"'Analysis'!$A$1:$B$4,$A$6:$N$129"}</definedName>
    <definedName name="HTM_control42" localSheetId="3">{"'Analysis'!$A$1:$B$4,$A$6:$N$129"}</definedName>
    <definedName name="HTM_control42">{"'Analysis'!$A$1:$B$4,$A$6:$N$129"}</definedName>
    <definedName name="HTML_CodePage">1252</definedName>
    <definedName name="HTML_Control" localSheetId="11">{"'Analysis'!$A$1:$B$4,$A$6:$N$129"}</definedName>
    <definedName name="HTML_Control" localSheetId="3">{"'Analysis'!$A$1:$B$4,$A$6:$N$129"}</definedName>
    <definedName name="HTML_Control">{"'Analysis'!$A$1:$B$4,$A$6:$N$129"}</definedName>
    <definedName name="html_control_1" localSheetId="11" hidden="1">{"'IG3Q99'!$A$306:$I$356"}</definedName>
    <definedName name="html_control_1" localSheetId="3" hidden="1">{"'IG3Q99'!$A$306:$I$356"}</definedName>
    <definedName name="html_control_1" hidden="1">{"'IG3Q99'!$A$306:$I$356"}</definedName>
    <definedName name="HTML_Control1" localSheetId="11">{"'Analysis'!$A$1:$B$4,$A$6:$N$129"}</definedName>
    <definedName name="HTML_Control1" localSheetId="3">{"'Analysis'!$A$1:$B$4,$A$6:$N$129"}</definedName>
    <definedName name="HTML_Control1">{"'Analysis'!$A$1:$B$4,$A$6:$N$129"}</definedName>
    <definedName name="html_control2" localSheetId="11">{"'Analysis'!$A$1:$B$4,$A$6:$N$129"}</definedName>
    <definedName name="html_control2" localSheetId="3">{"'Analysis'!$A$1:$B$4,$A$6:$N$129"}</definedName>
    <definedName name="html_control2">{"'Analysis'!$A$1:$B$4,$A$6:$N$129"}</definedName>
    <definedName name="HTML_Control3" localSheetId="11">{"'Analysis'!$A$1:$B$4,$A$6:$N$129"}</definedName>
    <definedName name="HTML_Control3" localSheetId="3">{"'Analysis'!$A$1:$B$4,$A$6:$N$129"}</definedName>
    <definedName name="HTML_Control3">{"'Analysis'!$A$1:$B$4,$A$6:$N$129"}</definedName>
    <definedName name="HTML_Control4" localSheetId="11">{"'Analysis'!$A$1:$B$4,$A$6:$N$129"}</definedName>
    <definedName name="HTML_Control4" localSheetId="3">{"'Analysis'!$A$1:$B$4,$A$6:$N$129"}</definedName>
    <definedName name="HTML_Control4">{"'Analysis'!$A$1:$B$4,$A$6:$N$129"}</definedName>
    <definedName name="html_control5" localSheetId="11">{"'Analysis'!$A$1:$B$4,$A$6:$N$129"}</definedName>
    <definedName name="html_control5" localSheetId="3">{"'Analysis'!$A$1:$B$4,$A$6:$N$129"}</definedName>
    <definedName name="html_control5">{"'Analysis'!$A$1:$B$4,$A$6:$N$129"}</definedName>
    <definedName name="HTML_Description">""</definedName>
    <definedName name="HTML_Email">""</definedName>
    <definedName name="HTML_Header">"Analysis"</definedName>
    <definedName name="HTML_LastUpdate">"6/28/2000"</definedName>
    <definedName name="HTML_LineAfter">FALSE</definedName>
    <definedName name="HTML_LineBefore">FALSE</definedName>
    <definedName name="HTML_Name">"BrandDirect Marketing"</definedName>
    <definedName name="HTML_OBDlg2">TRUE</definedName>
    <definedName name="HTML_OBDlg4">TRUE</definedName>
    <definedName name="HTML_OS">0</definedName>
    <definedName name="HTML_PathFile">"J:\Finance\Cancel Data\Join Month Data\May 00\0500RenewalCancelCurve.htm"</definedName>
    <definedName name="HTML_Title">"0500RenewYR2"</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0_10" hidden="1">""</definedName>
    <definedName name="HTML10_11" hidden="1">1</definedName>
    <definedName name="HTML10_12" hidden="1">"Q:\DNSTREAM\COMMOPS\TRADING\PSOTCMTD.HTM"</definedName>
    <definedName name="HTML10_2" hidden="1">1</definedName>
    <definedName name="HTML10_3" hidden="1">"PS&amp;CM OTC Monthly Summary"</definedName>
    <definedName name="HTML10_4" hidden="1">"PS&amp;CM OTC Monthly Summary"</definedName>
    <definedName name="HTML10_5" hidden="1">""</definedName>
    <definedName name="HTML10_6" hidden="1">-4146</definedName>
    <definedName name="HTML10_7" hidden="1">-4146</definedName>
    <definedName name="HTML10_8" hidden="1">"9/2/97"</definedName>
    <definedName name="HTML10_9" hidden="1">"Jeff Rehlen ETN 639-3012"</definedName>
    <definedName name="HTML11_10" hidden="1">""</definedName>
    <definedName name="HTML11_11" hidden="1">1</definedName>
    <definedName name="HTML11_12" hidden="1">"Q:\DNSTREAM\COMMOPS\TRADING\PSOTCMTD.HTM"</definedName>
    <definedName name="HTML11_2" hidden="1">1</definedName>
    <definedName name="HTML11_3" hidden="1">"PS&amp;CM OTC Monthly Summary"</definedName>
    <definedName name="HTML11_4" hidden="1">"PS&amp;CM OTC Monthly Summary"</definedName>
    <definedName name="HTML11_5" hidden="1">""</definedName>
    <definedName name="HTML11_6" hidden="1">-4146</definedName>
    <definedName name="HTML11_7" hidden="1">-4146</definedName>
    <definedName name="HTML11_8" hidden="1">"10/1/97"</definedName>
    <definedName name="HTML11_9" hidden="1">"Jeff Rehlen ETN 639-3012"</definedName>
    <definedName name="HTML12_10" hidden="1">""</definedName>
    <definedName name="HTML12_11" hidden="1">1</definedName>
    <definedName name="HTML12_12" hidden="1">"Q:\DNSTREAM\COMMOPS\TRADING\PSOTCMTD.HTM"</definedName>
    <definedName name="HTML12_2" hidden="1">1</definedName>
    <definedName name="HTML12_3" hidden="1">"PS&amp;CM OTC Monthly Summary"</definedName>
    <definedName name="HTML12_4" hidden="1">"PS&amp;CM OTC Monthly Summary"</definedName>
    <definedName name="HTML12_5" hidden="1">""</definedName>
    <definedName name="HTML12_6" hidden="1">-4146</definedName>
    <definedName name="HTML12_7" hidden="1">-4146</definedName>
    <definedName name="HTML12_8" hidden="1">"11/4/97"</definedName>
    <definedName name="HTML12_9" hidden="1">"Jeff Rehlen ETN 639-3012"</definedName>
    <definedName name="HTML13_10" hidden="1">""</definedName>
    <definedName name="HTML13_11" hidden="1">1</definedName>
    <definedName name="HTML13_12" hidden="1">"Q:\DNSTREAM\COMMOPS\TRADING\PSOTCMTD.HTM"</definedName>
    <definedName name="HTML13_2" hidden="1">1</definedName>
    <definedName name="HTML13_3" hidden="1">"PS&amp;CM OTC Monthly Summary"</definedName>
    <definedName name="HTML13_4" hidden="1">"PS&amp;CM OTC Monthly Summary"</definedName>
    <definedName name="HTML13_5" hidden="1">""</definedName>
    <definedName name="HTML13_6" hidden="1">-4146</definedName>
    <definedName name="HTML13_7" hidden="1">-4146</definedName>
    <definedName name="HTML13_8" hidden="1">"11/4/97"</definedName>
    <definedName name="HTML13_9" hidden="1">"Jeff Rehlen ETN 639-3012"</definedName>
    <definedName name="HTML14_10" hidden="1">""</definedName>
    <definedName name="HTML14_11" hidden="1">1</definedName>
    <definedName name="HTML14_12" hidden="1">"Q:\DNSTREAM\COMMOPS\TRADING\PSOTCMTD.HTM"</definedName>
    <definedName name="HTML14_2" hidden="1">1</definedName>
    <definedName name="HTML14_3" hidden="1">"PS&amp;CM OTC Monthly Summary"</definedName>
    <definedName name="HTML14_4" hidden="1">"PS&amp;CM OTC Monthly Summary"</definedName>
    <definedName name="HTML14_5" hidden="1">""</definedName>
    <definedName name="HTML14_6" hidden="1">-4146</definedName>
    <definedName name="HTML14_7" hidden="1">-4146</definedName>
    <definedName name="HTML14_8" hidden="1">"11/4/97"</definedName>
    <definedName name="HTML14_9" hidden="1">"Jeff Rehlen ETN 639-3012"</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6_10" hidden="1">""</definedName>
    <definedName name="HTML6_11" hidden="1">1</definedName>
    <definedName name="HTML6_12" hidden="1">"Q:\DNSTREAM\COMMOPS\TRADING\PSOTCMTD.HTM"</definedName>
    <definedName name="HTML6_2" hidden="1">1</definedName>
    <definedName name="HTML6_3" hidden="1">"PS&amp;CM OTC Monthly Summary"</definedName>
    <definedName name="HTML6_4" hidden="1">"PS&amp;CM OTC Monthly Summary"</definedName>
    <definedName name="HTML6_5" hidden="1">""</definedName>
    <definedName name="HTML6_6" hidden="1">-4146</definedName>
    <definedName name="HTML6_7" hidden="1">-4146</definedName>
    <definedName name="HTML6_8" hidden="1">"5/1/97"</definedName>
    <definedName name="HTML6_9" hidden="1">"Bob De Young ETN 639-4510"</definedName>
    <definedName name="HTML7_10" hidden="1">""</definedName>
    <definedName name="HTML7_11" hidden="1">1</definedName>
    <definedName name="HTML7_12" hidden="1">"Q:\DNSTREAM\COMMOPS\TRADING\PSOTCMTD.HTM"</definedName>
    <definedName name="HTML7_2" hidden="1">1</definedName>
    <definedName name="HTML7_3" hidden="1">"PS&amp;CM OTC Monthly Summary"</definedName>
    <definedName name="HTML7_4" hidden="1">"PS&amp;CM OTC Monthly Summary"</definedName>
    <definedName name="HTML7_5" hidden="1">""</definedName>
    <definedName name="HTML7_6" hidden="1">-4146</definedName>
    <definedName name="HTML7_7" hidden="1">-4146</definedName>
    <definedName name="HTML7_8" hidden="1">"6/2/97"</definedName>
    <definedName name="HTML7_9" hidden="1">"Bob De Young ETN 639-4510"</definedName>
    <definedName name="HTML8_10" hidden="1">""</definedName>
    <definedName name="HTML8_11" hidden="1">1</definedName>
    <definedName name="HTML8_12" hidden="1">"Q:\DNSTREAM\COMMOPS\TRADING\PSOTCMTD.HTM"</definedName>
    <definedName name="HTML8_2" hidden="1">1</definedName>
    <definedName name="HTML8_3" hidden="1">"PS&amp;CM OTC Monthly Summary"</definedName>
    <definedName name="HTML8_4" hidden="1">"PS&amp;CM OTC Monthly Summary"</definedName>
    <definedName name="HTML8_5" hidden="1">""</definedName>
    <definedName name="HTML8_6" hidden="1">-4146</definedName>
    <definedName name="HTML8_7" hidden="1">-4146</definedName>
    <definedName name="HTML8_8" hidden="1">"7/1/97"</definedName>
    <definedName name="HTML8_9" hidden="1">"Bob De Young ETN 639-4510"</definedName>
    <definedName name="HTML9_10" hidden="1">""</definedName>
    <definedName name="HTML9_11" hidden="1">1</definedName>
    <definedName name="HTML9_12" hidden="1">"Q:\DNSTREAM\COMMOPS\TRADING\PSOTCMTD.HTM"</definedName>
    <definedName name="HTML9_2" hidden="1">1</definedName>
    <definedName name="HTML9_3" hidden="1">"PS&amp;CM OTC Monthly Summary"</definedName>
    <definedName name="HTML9_4" hidden="1">"PS&amp;CM OTC Monthly Summary"</definedName>
    <definedName name="HTML9_5" hidden="1">""</definedName>
    <definedName name="HTML9_6" hidden="1">-4146</definedName>
    <definedName name="HTML9_7" hidden="1">-4146</definedName>
    <definedName name="HTML9_8" hidden="1">"8/1/97"</definedName>
    <definedName name="HTML9_9" hidden="1">"Bob De Young ETN 639-4510"</definedName>
    <definedName name="HTMLCount" hidden="1">1</definedName>
    <definedName name="HUGHESFAC">#REF!</definedName>
    <definedName name="HUGHESLF">#REF!</definedName>
    <definedName name="HUGHESMW">#REF!</definedName>
    <definedName name="HUGHESMWH">#REF!</definedName>
    <definedName name="HYBERGER" localSheetId="11">#REF!</definedName>
    <definedName name="HYBERGER" localSheetId="3">#REF!</definedName>
    <definedName name="HYBERGER">#REF!</definedName>
    <definedName name="IAPGA" localSheetId="11">#REF!</definedName>
    <definedName name="IAPGA" localSheetId="3">#REF!</definedName>
    <definedName name="IAPGA">#REF!</definedName>
    <definedName name="IATAN" localSheetId="11">#REF!</definedName>
    <definedName name="IATAN">#REF!</definedName>
    <definedName name="IBMFAC">#REF!</definedName>
    <definedName name="IBMLF">#REF!</definedName>
    <definedName name="IBMMW">#REF!</definedName>
    <definedName name="IBMMWH">#REF!</definedName>
    <definedName name="IC" localSheetId="3">#REF!</definedName>
    <definedName name="IC">#REF!</definedName>
    <definedName name="IC.py" localSheetId="3">#REF!</definedName>
    <definedName name="IC.py">#REF!</definedName>
    <definedName name="ICT" localSheetId="11">#REF!</definedName>
    <definedName name="ICT" localSheetId="3">#REF!</definedName>
    <definedName name="ICT">#REF!</definedName>
    <definedName name="IMBALALLOC" localSheetId="11">#REF!</definedName>
    <definedName name="IMBALALLOC">#REF!</definedName>
    <definedName name="IMBALANCE" localSheetId="11">#REF!</definedName>
    <definedName name="IMBALANCE">#REF!</definedName>
    <definedName name="import_ctrl">#REF!</definedName>
    <definedName name="ImportOthFuel" localSheetId="11" hidden="1">{#N/A,#N/A,TRUE,"MarginCalc";#N/A,#N/A,TRUE,"Proposal.kW Firm";#N/A,#N/A,TRUE,"PurCalc";#N/A,#N/A,TRUE,"PurCalc Other"}</definedName>
    <definedName name="ImportOthFuel" localSheetId="3" hidden="1">{#N/A,#N/A,TRUE,"MarginCalc";#N/A,#N/A,TRUE,"Proposal.kW Firm";#N/A,#N/A,TRUE,"PurCalc";#N/A,#N/A,TRUE,"PurCalc Other"}</definedName>
    <definedName name="ImportOthFuel" hidden="1">{#N/A,#N/A,TRUE,"MarginCalc";#N/A,#N/A,TRUE,"Proposal.kW Firm";#N/A,#N/A,TRUE,"PurCalc";#N/A,#N/A,TRUE,"PurCalc Other"}</definedName>
    <definedName name="Inc_Stat">#REF!</definedName>
    <definedName name="INCENTIVE_ADJUSTMENT" localSheetId="11">#REF!</definedName>
    <definedName name="INCENTIVE_ADJUSTMENT" localSheetId="3">#REF!</definedName>
    <definedName name="INCENTIVE_ADJUSTMENT">#REF!</definedName>
    <definedName name="Incl_Excl" localSheetId="3">#REF!</definedName>
    <definedName name="Incl_Excl">#REF!</definedName>
    <definedName name="incomestatement" localSheetId="11">#REF!</definedName>
    <definedName name="incomestatement" localSheetId="3">#REF!</definedName>
    <definedName name="incomestatement">#REF!</definedName>
    <definedName name="INCREASE">#REF!</definedName>
    <definedName name="Index">#REF!</definedName>
    <definedName name="IndexHeader">#REF!</definedName>
    <definedName name="indloc1" localSheetId="11">#REF!</definedName>
    <definedName name="indloc1">#REF!</definedName>
    <definedName name="indloc2" localSheetId="11">#REF!</definedName>
    <definedName name="indloc2">#REF!</definedName>
    <definedName name="indloc3">#REF!</definedName>
    <definedName name="indtot1">#REF!</definedName>
    <definedName name="indtot2">#REF!</definedName>
    <definedName name="indtot3">#REF!</definedName>
    <definedName name="Ineligible_Countries">#REF!</definedName>
    <definedName name="Ineligible_Countries_Eur">#REF!</definedName>
    <definedName name="inflList" hidden="1">"00000000000000000000000000000000000000000000000000000000000000000000000000000000000000000000000000000000000000000000000000000000000000000000000000000000000000000000000000000000000000000000000000000000"</definedName>
    <definedName name="INGBANK" localSheetId="11">#REF!</definedName>
    <definedName name="INGBANK">#REF!</definedName>
    <definedName name="innercode" localSheetId="3">#REF!</definedName>
    <definedName name="innercode">#REF!</definedName>
    <definedName name="input" localSheetId="3">#REF!</definedName>
    <definedName name="input">#REF!</definedName>
    <definedName name="InputFunctionArea1" localSheetId="11">#REF!</definedName>
    <definedName name="InputFunctionArea1">#REF!</definedName>
    <definedName name="InputFunctionArea2" localSheetId="11">#REF!</definedName>
    <definedName name="InputFunctionArea2">#REF!</definedName>
    <definedName name="InputFunctionArea3" localSheetId="11">#REF!</definedName>
    <definedName name="InputFunctionArea3">#REF!</definedName>
    <definedName name="InputFunctionArea4">#REF!</definedName>
    <definedName name="InputFunctionArea5">#REF!</definedName>
    <definedName name="InputFunctionUnprotectedArea1" localSheetId="11">#REF!,#REF!,#REF!,#REF!,#REF!,#REF!,#REF!,#REF!</definedName>
    <definedName name="InputFunctionUnprotectedArea1">#REF!,#REF!,#REF!,#REF!,#REF!,#REF!,#REF!,#REF!</definedName>
    <definedName name="InputFunctionUnprotectedArea2" localSheetId="11">#REF!,#REF!,#REF!</definedName>
    <definedName name="InputFunctionUnprotectedArea2">#REF!,#REF!,#REF!</definedName>
    <definedName name="inputs" localSheetId="11" hidden="1">{"Inputs 1","Base",FALSE,"INPUTS";"Inputs 2","Base",FALSE,"INPUTS";"Inputs 3","Base",FALSE,"INPUTS";"Inputs 4","Base",FALSE,"INPUTS";"Inputs 5","Base",FALSE,"INPUTS"}</definedName>
    <definedName name="inputs" localSheetId="3"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PUTS4" localSheetId="3">#REF!</definedName>
    <definedName name="INPUTS4">#REF!</definedName>
    <definedName name="INPUTS5" localSheetId="3">#REF!</definedName>
    <definedName name="INPUTS5">#REF!</definedName>
    <definedName name="INPUTS6" localSheetId="3">#REF!</definedName>
    <definedName name="INPUTS6">#REF!</definedName>
    <definedName name="InsertLine" localSheetId="11">#REF!</definedName>
    <definedName name="InsertLine">#REF!</definedName>
    <definedName name="insidesales" localSheetId="3">#REF!</definedName>
    <definedName name="insidesales">#REF!</definedName>
    <definedName name="Interco" localSheetId="11">#REF!</definedName>
    <definedName name="Interco">#REF!</definedName>
    <definedName name="interest">0.07</definedName>
    <definedName name="INTERNET">#REF!</definedName>
    <definedName name="INVLINE">#REF!</definedName>
    <definedName name="invoercode" localSheetId="3">#REF!</definedName>
    <definedName name="invoercode">#REF!</definedName>
    <definedName name="Invoice" localSheetId="11">#REF!</definedName>
    <definedName name="Invoice" localSheetId="3">#REF!</definedName>
    <definedName name="Invoice">#REF!</definedName>
    <definedName name="Invoice2" localSheetId="3">#REF!</definedName>
    <definedName name="Invoice2">#REF!</definedName>
    <definedName name="INVOICENO" localSheetId="11">#REF!</definedName>
    <definedName name="INVOICENO" localSheetId="3">#REF!</definedName>
    <definedName name="INVOICENO">#REF!</definedName>
    <definedName name="INVOICES" localSheetId="11">#REF!</definedName>
    <definedName name="INVOICES">#REF!</definedName>
    <definedName name="IOStatus" localSheetId="3">#REF!</definedName>
    <definedName name="IOStatus">#REF!</definedName>
    <definedName name="IOWA" localSheetId="11">#REF!</definedName>
    <definedName name="IOWA" localSheetId="3">#REF!</definedName>
    <definedName name="IOWA">#REF!</definedName>
    <definedName name="IPH" localSheetId="3">#REF!</definedName>
    <definedName name="IPH">#REF!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 hidden="1">"c6522"</definedName>
    <definedName name="IQ_CONV_RATE" hidden="1">"c2192"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3939</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42184.6703356481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OLVING_SECURED_1_4_NON_ACCRUAL_FFIEC" hidden="1">"c13314"</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_LEASES_NON_ACCRUAL_FFIEC" hidden="1">"c13757"</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0</definedName>
    <definedName name="IQRG15" hidden="1">"$G$16:$G$268"</definedName>
    <definedName name="iQShowHideColumns" hidden="1">"iQShowQuarterlyAnnual"</definedName>
    <definedName name="IRI_WorkspaceId" hidden="1">"f875d9690653425d92f0c414ebaac308"</definedName>
    <definedName name="irr" localSheetId="3">#REF!</definedName>
    <definedName name="irr">#REF!</definedName>
    <definedName name="IRSwapMo1" localSheetId="3">#REF!</definedName>
    <definedName name="IRSwapMo1">#REF!</definedName>
    <definedName name="IRSwapMo2" localSheetId="3">#REF!</definedName>
    <definedName name="IRSwapMo2">#REF!</definedName>
    <definedName name="IRSwapMo3" localSheetId="3">#REF!</definedName>
    <definedName name="IRSwapMo3">#REF!</definedName>
    <definedName name="IS_Timespan" localSheetId="3">#REF!</definedName>
    <definedName name="IS_Timespan">#REF!</definedName>
    <definedName name="IsColHidden" hidden="1">FALSE</definedName>
    <definedName name="IsLTMColHidden" hidden="1">FALSE</definedName>
    <definedName name="it" localSheetId="11">#REF!</definedName>
    <definedName name="it">#REF!</definedName>
    <definedName name="ItalyMgmtRev1" localSheetId="3">#REF!</definedName>
    <definedName name="ItalyMgmtRev1">#REF!</definedName>
    <definedName name="ItalyMgmtRev2" localSheetId="3">#REF!</definedName>
    <definedName name="ItalyMgmtRev2">#REF!</definedName>
    <definedName name="ItalyNIWalk" localSheetId="3">#REF!</definedName>
    <definedName name="ItalyNIWalk">#REF!</definedName>
    <definedName name="ItalyQPack1" localSheetId="3">#REF!</definedName>
    <definedName name="ItalyQPack1">#REF!</definedName>
    <definedName name="ItalyQPack2" localSheetId="3">#REF!</definedName>
    <definedName name="ItalyQPack2">#REF!</definedName>
    <definedName name="itc" localSheetId="3">#REF!</definedName>
    <definedName name="itc">#REF!</definedName>
    <definedName name="J.C.__Christensen" localSheetId="3">#REF!</definedName>
    <definedName name="J.C.__Christensen">#REF!</definedName>
    <definedName name="JE" localSheetId="11" hidden="1">{#N/A,#N/A,FALSE,"Proposal.kW Intrupt"}</definedName>
    <definedName name="JE" localSheetId="3" hidden="1">{#N/A,#N/A,FALSE,"Proposal.kW Intrupt"}</definedName>
    <definedName name="JE" hidden="1">{#N/A,#N/A,FALSE,"Proposal.kW Intrupt"}</definedName>
    <definedName name="JE_form" localSheetId="3">#REF!</definedName>
    <definedName name="JE_form">#REF!</definedName>
    <definedName name="JEDesc" localSheetId="3">#REF!</definedName>
    <definedName name="JEDesc">#REF!</definedName>
    <definedName name="jeprint" localSheetId="11">#REF!</definedName>
    <definedName name="jeprint" localSheetId="3">#REF!</definedName>
    <definedName name="jeprint">#REF!</definedName>
    <definedName name="JESUS" localSheetId="11" hidden="1">{#N/A,#N/A,TRUE,"Facility-Input";#N/A,#N/A,TRUE,"Graphs";#N/A,#N/A,TRUE,"TOTAL"}</definedName>
    <definedName name="JESUS" localSheetId="3" hidden="1">{#N/A,#N/A,TRUE,"Facility-Input";#N/A,#N/A,TRUE,"Graphs";#N/A,#N/A,TRUE,"TOTAL"}</definedName>
    <definedName name="JESUS" hidden="1">{#N/A,#N/A,TRUE,"Facility-Input";#N/A,#N/A,TRUE,"Graphs";#N/A,#N/A,TRUE,"TOTAL"}</definedName>
    <definedName name="JETrueUpAccounts" localSheetId="3">#REF!</definedName>
    <definedName name="JETrueUpAccounts">#REF!</definedName>
    <definedName name="JETSET" localSheetId="11">#REF!</definedName>
    <definedName name="JETSET" localSheetId="3">#REF!</definedName>
    <definedName name="JETSET">#REF!</definedName>
    <definedName name="jns"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b_Inst">#REF!</definedName>
    <definedName name="journal" localSheetId="3">#REF!</definedName>
    <definedName name="journal">#REF!</definedName>
    <definedName name="journal1" localSheetId="3">#REF!</definedName>
    <definedName name="journal1">#REF!</definedName>
    <definedName name="journal2" localSheetId="3">#REF!</definedName>
    <definedName name="journal2">#REF!</definedName>
    <definedName name="journal3" localSheetId="11">#REF!</definedName>
    <definedName name="journal3" localSheetId="3">#REF!</definedName>
    <definedName name="journal3">#REF!</definedName>
    <definedName name="jskljsljslk" localSheetId="11" hidden="1">TextRefCopy1</definedName>
    <definedName name="jskljsljslk" localSheetId="3" hidden="1">TextRefCopy1</definedName>
    <definedName name="jskljsljslk" hidden="1">TextRefCopy1</definedName>
    <definedName name="july" localSheetId="11" hidden="1">{#N/A,#N/A,TRUE,"MarginCalc";#N/A,#N/A,TRUE,"Proposal.kW Firm";#N/A,#N/A,TRUE,"PurCalc";#N/A,#N/A,TRUE,"PurCalc Other"}</definedName>
    <definedName name="july" localSheetId="3" hidden="1">{#N/A,#N/A,TRUE,"MarginCalc";#N/A,#N/A,TRUE,"Proposal.kW Firm";#N/A,#N/A,TRUE,"PurCalc";#N/A,#N/A,TRUE,"PurCalc Other"}</definedName>
    <definedName name="july" hidden="1">{#N/A,#N/A,TRUE,"MarginCalc";#N/A,#N/A,TRUE,"Proposal.kW Firm";#N/A,#N/A,TRUE,"PurCalc";#N/A,#N/A,TRUE,"PurCalc Other"}</definedName>
    <definedName name="Jurisdiction" localSheetId="3">#REF!</definedName>
    <definedName name="Jurisdiction">#REF!</definedName>
    <definedName name="JVMgmtRev1" localSheetId="3">#REF!</definedName>
    <definedName name="JVMgmtRev1">#REF!</definedName>
    <definedName name="JVMgmtRev2" localSheetId="3">#REF!</definedName>
    <definedName name="JVMgmtRev2">#REF!</definedName>
    <definedName name="JVNIWalk" localSheetId="3">#REF!</definedName>
    <definedName name="JVNIWalk">#REF!</definedName>
    <definedName name="JVQPack1" localSheetId="3">#REF!</definedName>
    <definedName name="JVQPack1">#REF!</definedName>
    <definedName name="JVQPack2" localSheetId="3">#REF!</definedName>
    <definedName name="JVQPack2">#REF!</definedName>
    <definedName name="K2__MAXEXPCOLS__" hidden="1">100</definedName>
    <definedName name="K2__MAXEXPROWS__" hidden="1">1000</definedName>
    <definedName name="K2__WBEVMODE__" hidden="1">0</definedName>
    <definedName name="K2__WBREFOPTIONS__" hidden="1">63</definedName>
    <definedName name="K2_WBEVMODE" hidden="1">0</definedName>
    <definedName name="KANSASIS" localSheetId="11">#REF!</definedName>
    <definedName name="KANSASIS" localSheetId="3">#REF!</definedName>
    <definedName name="KANSASIS">#REF!</definedName>
    <definedName name="KCPLAcct_Owner" localSheetId="3">#REF!</definedName>
    <definedName name="KCPLAcct_Owner">#REF!</definedName>
    <definedName name="KCPLallocatorsP" localSheetId="3">#REF!</definedName>
    <definedName name="KCPLallocatorsP">#REF!</definedName>
    <definedName name="kjhl" localSheetId="11">{"'Analysis'!$A$1:$B$4,$A$6:$N$129"}</definedName>
    <definedName name="kjhl" localSheetId="3">{"'Analysis'!$A$1:$B$4,$A$6:$N$129"}</definedName>
    <definedName name="kjhl">{"'Analysis'!$A$1:$B$4,$A$6:$N$129"}</definedName>
    <definedName name="kk">#REF!</definedName>
    <definedName name="KMIopebByPlanPage1" localSheetId="11">#REF!</definedName>
    <definedName name="KMIopebByPlanPage1">#REF!</definedName>
    <definedName name="KMIopebByPlanPage2" localSheetId="11">#REF!</definedName>
    <definedName name="KMIopebByPlanPage2">#REF!</definedName>
    <definedName name="KMIopebByPlanPage3" localSheetId="11">#REF!</definedName>
    <definedName name="KMIopebByPlanPage3">#REF!</definedName>
    <definedName name="KMIopebPage1">#REF!</definedName>
    <definedName name="KMIopebPage2">#REF!</definedName>
    <definedName name="KMIopebPage3">#REF!</definedName>
    <definedName name="kpsimb">#REF!</definedName>
    <definedName name="KSPAYROLL">#REF!</definedName>
    <definedName name="KSPGA" localSheetId="3">#REF!</definedName>
    <definedName name="KSPGA">#REF!</definedName>
    <definedName name="KSPGA3008" localSheetId="3">#REF!</definedName>
    <definedName name="KSPGA3008">#REF!</definedName>
    <definedName name="KWH" localSheetId="3">#REF!</definedName>
    <definedName name="KWH">#REF!</definedName>
    <definedName name="kyd.Dim.01." hidden="1">"bbflfit1:store_ms"</definedName>
    <definedName name="kyd.NumLevels.01." hidden="1">2</definedName>
    <definedName name="kyd.ParentName.01." hidden="1">"Total"</definedName>
    <definedName name="kyd.PrintActionOptn." hidden="1">1</definedName>
    <definedName name="kyd.PrintParent.01." hidden="1">TRUE</definedName>
    <definedName name="l" localSheetId="11">#REF!</definedName>
    <definedName name="l">#REF!</definedName>
    <definedName name="labor">70000/12</definedName>
    <definedName name="LAG" localSheetId="3">#REF!</definedName>
    <definedName name="LAG">#REF!</definedName>
    <definedName name="LANSCHOT" localSheetId="11">#REF!</definedName>
    <definedName name="LANSCHOT">#REF!</definedName>
    <definedName name="LARGE" localSheetId="3">#REF!</definedName>
    <definedName name="LARGE">#REF!</definedName>
    <definedName name="LastLineCol" localSheetId="11">#REF!</definedName>
    <definedName name="LastLineCol">#REF!</definedName>
    <definedName name="LawsonGL" localSheetId="3">#REF!</definedName>
    <definedName name="LawsonGL">#REF!</definedName>
    <definedName name="LD_Factor" localSheetId="3">#REF!</definedName>
    <definedName name="LD_Factor">#REF!</definedName>
    <definedName name="LedgerFieldType" localSheetId="11">#REF!</definedName>
    <definedName name="LedgerFieldType">#REF!</definedName>
    <definedName name="legal" localSheetId="3">#REF!</definedName>
    <definedName name="legal">#REF!</definedName>
    <definedName name="LegalEntity" localSheetId="3">#REF!</definedName>
    <definedName name="LegalEntity">#REF!</definedName>
    <definedName name="LES" localSheetId="11">#REF!</definedName>
    <definedName name="LES" localSheetId="3">#REF!</definedName>
    <definedName name="LES">#REF!</definedName>
    <definedName name="Leverage" localSheetId="11">#REF!</definedName>
    <definedName name="Leverage">#REF!</definedName>
    <definedName name="Library" hidden="1">"a1"</definedName>
    <definedName name="LifeCO2_NGas" localSheetId="3">#REF!</definedName>
    <definedName name="LifeCO2_NGas">#REF!</definedName>
    <definedName name="LifeCO2_Oil" localSheetId="3">#REF!</definedName>
    <definedName name="LifeCO2_Oil">#REF!</definedName>
    <definedName name="LifeNOx_NGas" localSheetId="3">#REF!</definedName>
    <definedName name="LifeNOx_NGas">#REF!</definedName>
    <definedName name="LifeNOx_Oil" localSheetId="3">#REF!</definedName>
    <definedName name="LifeNOx_Oil">#REF!</definedName>
    <definedName name="LifeSO2_NGas" localSheetId="3">#REF!</definedName>
    <definedName name="LifeSO2_NGas">#REF!</definedName>
    <definedName name="LifeSO2_Oil" localSheetId="3">#REF!</definedName>
    <definedName name="LifeSO2_Oil">#REF!</definedName>
    <definedName name="limcount" hidden="1">1</definedName>
    <definedName name="LIMIT" localSheetId="3">#REF!</definedName>
    <definedName name="LIMIT">#REF!</definedName>
    <definedName name="LINCOLN" localSheetId="11">#REF!</definedName>
    <definedName name="LINCOLN" localSheetId="3">#REF!</definedName>
    <definedName name="LINCOLN">#REF!</definedName>
    <definedName name="line1" localSheetId="11">#REF!</definedName>
    <definedName name="line1">#REF!</definedName>
    <definedName name="line2" localSheetId="11">#REF!</definedName>
    <definedName name="line2">#REF!</definedName>
    <definedName name="LineLosses" localSheetId="3">#REF!</definedName>
    <definedName name="LineLosses">#REF!</definedName>
    <definedName name="LIQAIRFAC" localSheetId="3">#REF!</definedName>
    <definedName name="LIQAIRFAC">#REF!</definedName>
    <definedName name="LIQAIRLF">#REF!</definedName>
    <definedName name="LIQAIRMW">#REF!</definedName>
    <definedName name="LIQAIRMWH">#REF!</definedName>
    <definedName name="ListOffset" hidden="1">1</definedName>
    <definedName name="Lkup_FFUnits" localSheetId="3">#REF!</definedName>
    <definedName name="Lkup_FFUnits">#REF!</definedName>
    <definedName name="Lkup_FuelClass" localSheetId="3">#REF!</definedName>
    <definedName name="Lkup_FuelClass">#REF!</definedName>
    <definedName name="Lkup_FuelType" localSheetId="3">#REF!</definedName>
    <definedName name="Lkup_FuelType">#REF!</definedName>
    <definedName name="Lkup_NetBenefits" localSheetId="3">#REF!</definedName>
    <definedName name="Lkup_NetBenefits">#REF!</definedName>
    <definedName name="Lkup_PrgmCode" localSheetId="3">#REF!</definedName>
    <definedName name="Lkup_PrgmCode">#REF!</definedName>
    <definedName name="Lkup_ProgramType" localSheetId="3">#REF!</definedName>
    <definedName name="Lkup_ProgramType">#REF!</definedName>
    <definedName name="Lkup_SaveYrArrays" localSheetId="3">#REF!</definedName>
    <definedName name="Lkup_SaveYrArrays">#REF!</definedName>
    <definedName name="Lkup_Sector" localSheetId="3">#REF!</definedName>
    <definedName name="Lkup_Sector">#REF!</definedName>
    <definedName name="Lkup_ZoneCode" localSheetId="3">#REF!</definedName>
    <definedName name="Lkup_ZoneCode">#REF!</definedName>
    <definedName name="ll"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555kjjkl" localSheetId="11"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555kjjkl" localSheetId="3"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l" localSheetId="11">#REF!</definedName>
    <definedName name="lll">#REF!</definedName>
    <definedName name="LLOYDS" localSheetId="11">#REF!,#REF!,#REF!,#REF!,#REF!</definedName>
    <definedName name="LLOYDS" localSheetId="3">#REF!,#REF!,#REF!,#REF!,#REF!</definedName>
    <definedName name="LLOYDS">#REF!,#REF!,#REF!,#REF!,#REF!</definedName>
    <definedName name="LOAD_FACTOR" localSheetId="3">#REF!</definedName>
    <definedName name="LOAD_FACTOR">#REF!</definedName>
    <definedName name="LOAD_FACTOR_BASED_ON_BILLING_DEMAND" localSheetId="3">#REF!</definedName>
    <definedName name="LOAD_FACTOR_BASED_ON_BILLING_DEMAND">#REF!</definedName>
    <definedName name="Load81" localSheetId="3">#REF!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LoadshapeData" localSheetId="3">#REF!</definedName>
    <definedName name="LoadshapeData">#REF!</definedName>
    <definedName name="LoadshapeNames" localSheetId="3">#REF!</definedName>
    <definedName name="LoadshapeNames">#REF!</definedName>
    <definedName name="Loan_rate" localSheetId="3">#REF!</definedName>
    <definedName name="Loan_rate">#REF!</definedName>
    <definedName name="Loan_term" localSheetId="3">#REF!</definedName>
    <definedName name="Loan_term">#REF!</definedName>
    <definedName name="Loss" localSheetId="11" hidden="1">{#N/A,#N/A,TRUE,"MarginCalc";#N/A,#N/A,TRUE,"Proposal.kW Firm";#N/A,#N/A,TRUE,"PurCalc";#N/A,#N/A,TRUE,"PurCalc Other"}</definedName>
    <definedName name="Loss" localSheetId="3" hidden="1">{#N/A,#N/A,TRUE,"MarginCalc";#N/A,#N/A,TRUE,"Proposal.kW Firm";#N/A,#N/A,TRUE,"PurCalc";#N/A,#N/A,TRUE,"PurCalc Other"}</definedName>
    <definedName name="Loss" hidden="1">{#N/A,#N/A,TRUE,"MarginCalc";#N/A,#N/A,TRUE,"Proposal.kW Firm";#N/A,#N/A,TRUE,"PurCalc";#N/A,#N/A,TRUE,"PurCalc Other"}</definedName>
    <definedName name="LT_InflRate" localSheetId="3">#REF!</definedName>
    <definedName name="LT_InflRate">#REF!</definedName>
    <definedName name="M" localSheetId="3">#REF!</definedName>
    <definedName name="M">#REF!</definedName>
    <definedName name="MACRO1" localSheetId="3">#REF!</definedName>
    <definedName name="MACRO1">#REF!</definedName>
    <definedName name="Major_Maint._Base_Year" localSheetId="3">#REF!</definedName>
    <definedName name="Major_Maint._Base_Year">#REF!</definedName>
    <definedName name="Mandatory_host" localSheetId="3">#REF!</definedName>
    <definedName name="Mandatory_host">#REF!</definedName>
    <definedName name="Map" localSheetId="3">#REF!</definedName>
    <definedName name="Map">#REF!</definedName>
    <definedName name="MAPPING" localSheetId="3">#REF!</definedName>
    <definedName name="MAPPING">#REF!</definedName>
    <definedName name="MAPPING_EP" localSheetId="3">#REF!</definedName>
    <definedName name="MAPPING_EP">#REF!</definedName>
    <definedName name="MAPPING_LIFE" localSheetId="3">#REF!</definedName>
    <definedName name="MAPPING_LIFE">#REF!</definedName>
    <definedName name="MAPPING_LIFE_EP" localSheetId="3">#REF!</definedName>
    <definedName name="MAPPING_LIFE_EP">#REF!</definedName>
    <definedName name="Margin_Flash_TThomas" localSheetId="11">#REF!</definedName>
    <definedName name="Margin_Flash_TThomas" localSheetId="3">#REF!</definedName>
    <definedName name="Margin_Flash_TThomas">#REF!</definedName>
    <definedName name="marketing" localSheetId="3">#REF!</definedName>
    <definedName name="marketing">#REF!</definedName>
    <definedName name="Marty" localSheetId="3">#REF!</definedName>
    <definedName name="Marty">#REF!</definedName>
    <definedName name="MAY" localSheetId="6" hidden="1">{#N/A,#N/A,FALSE,"EMPPAY"}</definedName>
    <definedName name="MAY" localSheetId="11" hidden="1">{#N/A,#N/A,FALSE,"EMPPAY"}</definedName>
    <definedName name="MAY" localSheetId="3" hidden="1">{#N/A,#N/A,FALSE,"EMPPAY"}</definedName>
    <definedName name="MAY" hidden="1">{#N/A,#N/A,FALSE,"EMPPAY"}</definedName>
    <definedName name="ME" localSheetId="3" hidden="1">#REF!</definedName>
    <definedName name="ME" hidden="1">#REF!</definedName>
    <definedName name="ME." localSheetId="3" hidden="1">#REF!</definedName>
    <definedName name="ME." hidden="1">#REF!</definedName>
    <definedName name="ME_Years" localSheetId="3">#REF!</definedName>
    <definedName name="ME_Years">#REF!</definedName>
    <definedName name="Mean" localSheetId="3">#REF!</definedName>
    <definedName name="Mean">#REF!</definedName>
    <definedName name="MeasDate" localSheetId="3">#REF!</definedName>
    <definedName name="MeasDate">#REF!</definedName>
    <definedName name="MeasDate.py" localSheetId="3">#REF!</definedName>
    <definedName name="MeasDate.py">#REF!</definedName>
    <definedName name="Med" localSheetId="11">#REF!</definedName>
    <definedName name="Med">#REF!</definedName>
    <definedName name="Medical_Claims_GTD">#REF!</definedName>
    <definedName name="MEESPIERSON" localSheetId="11">#REF!,#REF!</definedName>
    <definedName name="MEESPIERSON" localSheetId="3">#REF!,#REF!</definedName>
    <definedName name="MEESPIERSON">#REF!,#REF!</definedName>
    <definedName name="MESSAGES" localSheetId="11">#REF!</definedName>
    <definedName name="MESSAGES" localSheetId="3">#REF!</definedName>
    <definedName name="MESSAGES">#REF!</definedName>
    <definedName name="MESSAGES_A" localSheetId="11">#REF!</definedName>
    <definedName name="MESSAGES_A" localSheetId="3">#REF!</definedName>
    <definedName name="MESSAGES_A">#REF!</definedName>
    <definedName name="Metric" localSheetId="3">#REF!</definedName>
    <definedName name="Metric">#REF!</definedName>
    <definedName name="MetricAdj" localSheetId="3">#REF!</definedName>
    <definedName name="MetricAdj">#REF!</definedName>
    <definedName name="MetricLY" localSheetId="3">#REF!</definedName>
    <definedName name="MetricLY">#REF!</definedName>
    <definedName name="MetricOP" localSheetId="3">#REF!</definedName>
    <definedName name="MetricOP">#REF!</definedName>
    <definedName name="MetricOPAdj" localSheetId="3">#REF!</definedName>
    <definedName name="MetricOPAdj">#REF!</definedName>
    <definedName name="MEWarning" hidden="1">0</definedName>
    <definedName name="mgdiar" localSheetId="11">#REF!</definedName>
    <definedName name="mgdiar" localSheetId="3">#REF!</definedName>
    <definedName name="mgdiar">#REF!</definedName>
    <definedName name="Mgmt" localSheetId="3">#REF!</definedName>
    <definedName name="Mgmt">#REF!</definedName>
    <definedName name="MgmtInt_N" localSheetId="3">#REF!</definedName>
    <definedName name="MgmtInt_N">#REF!</definedName>
    <definedName name="Mgmtrpt1" localSheetId="3">#REF!</definedName>
    <definedName name="Mgmtrpt1">#REF!</definedName>
    <definedName name="Mgmtrpt2" localSheetId="3">#REF!</definedName>
    <definedName name="Mgmtrpt2">#REF!</definedName>
    <definedName name="Mgmtrpt3" localSheetId="3">#REF!</definedName>
    <definedName name="Mgmtrpt3">#REF!</definedName>
    <definedName name="Mgmtrpt4" localSheetId="3">#REF!</definedName>
    <definedName name="Mgmtrpt4">#REF!</definedName>
    <definedName name="Million">1000000</definedName>
    <definedName name="MINNIS">#REF!</definedName>
    <definedName name="minsys">#REF!</definedName>
    <definedName name="MIPGA">#REF!</definedName>
    <definedName name="Misc1">#REF!</definedName>
    <definedName name="Misc2">#REF!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NPGA">#REF!</definedName>
    <definedName name="MO" localSheetId="3">#REF!</definedName>
    <definedName name="MO">#REF!</definedName>
    <definedName name="MoAcrl" localSheetId="11">#REF!</definedName>
    <definedName name="MoAcrl">#REF!</definedName>
    <definedName name="Model_End_Partial_Year_Frac" localSheetId="3">#REF!</definedName>
    <definedName name="Model_End_Partial_Year_Frac">#REF!</definedName>
    <definedName name="Module1.PG1" localSheetId="3">#REF!</definedName>
    <definedName name="Module1.PG1">#REF!</definedName>
    <definedName name="Mon_MMM" localSheetId="11">#REF!</definedName>
    <definedName name="Mon_MMM">#REF!</definedName>
    <definedName name="Mon_Text" localSheetId="11">#REF!</definedName>
    <definedName name="Mon_Text">#REF!</definedName>
    <definedName name="Monat_12" localSheetId="11">#REF!</definedName>
    <definedName name="Monat_12">#REF!</definedName>
    <definedName name="Month" localSheetId="3">#REF!</definedName>
    <definedName name="Month">#REF!</definedName>
    <definedName name="MONTH12" localSheetId="3">#REF!</definedName>
    <definedName name="MONTH12">#REF!</definedName>
    <definedName name="monthloads" localSheetId="11">#REF!</definedName>
    <definedName name="monthloads">#REF!</definedName>
    <definedName name="Monthly_Summary_of_Precollect_Transactions" localSheetId="3">#REF!</definedName>
    <definedName name="Monthly_Summary_of_Precollect_Transactions">#REF!</definedName>
    <definedName name="Months">#N/A</definedName>
    <definedName name="Months2" localSheetId="11">OFFSET([0]!Months,('BHSC SC ARAM 2023'!YearB-1949)*12,0,('BHSC SC ARAM 2023'!YearE-'BHSC SC ARAM 2023'!YearB+1)*12,1)</definedName>
    <definedName name="Months2" localSheetId="3">OFFSET([0]!Months,('FF1 to A3.1 Tie Out'!YearB-1949)*12,0,('FF1 to A3.1 Tie Out'!YearE-'FF1 to A3.1 Tie Out'!YearB+1)*12,1)</definedName>
    <definedName name="Months2">OFFSET([0]!Months,([0]!YearB-1949)*12,0,([0]!YearE-[0]!YearB+1)*12,1)</definedName>
    <definedName name="MTMTitles" localSheetId="11">#REF!</definedName>
    <definedName name="MTMTitles" localSheetId="3">#REF!</definedName>
    <definedName name="MTMTitles">#REF!</definedName>
    <definedName name="MTMValues1" localSheetId="3">#REF!</definedName>
    <definedName name="MTMValues1">#REF!</definedName>
    <definedName name="MTMValues10">#REF!</definedName>
    <definedName name="MTMValues11">#REF!</definedName>
    <definedName name="MTMValues12">#REF!</definedName>
    <definedName name="MTMValues13">#REF!</definedName>
    <definedName name="MTMValues14">#REF!</definedName>
    <definedName name="MTMValues15">#REF!</definedName>
    <definedName name="MTMValues16">#REF!</definedName>
    <definedName name="MTMValues17">#REF!</definedName>
    <definedName name="MTMValues1A">#REF!</definedName>
    <definedName name="MTMValues2">#REF!</definedName>
    <definedName name="MTMValues2A">#REF!</definedName>
    <definedName name="MTMValues2B">#REF!</definedName>
    <definedName name="MTMValues3">#REF!</definedName>
    <definedName name="MTMValues4">#REF!</definedName>
    <definedName name="MTMValues5">#REF!</definedName>
    <definedName name="MTMValues6">#REF!</definedName>
    <definedName name="MTMValues7">#REF!</definedName>
    <definedName name="MTMValues8">#REF!</definedName>
    <definedName name="MTMValues9">#REF!</definedName>
    <definedName name="MTMValues9A">#REF!</definedName>
    <definedName name="MTMValues9B">#REF!</definedName>
    <definedName name="Multiplyer" localSheetId="3">#REF!</definedName>
    <definedName name="Multiplyer">#REF!</definedName>
    <definedName name="NA">0</definedName>
    <definedName name="NAME" localSheetId="3">#REF!</definedName>
    <definedName name="NAME">#REF!</definedName>
    <definedName name="Narrows" localSheetId="3">#REF!</definedName>
    <definedName name="Narrows">#REF!</definedName>
    <definedName name="NatGasPage1" localSheetId="3">#REF!</definedName>
    <definedName name="NatGasPage1">#REF!</definedName>
    <definedName name="NatGasPage2">#REF!</definedName>
    <definedName name="NatGasPage3">#REF!</definedName>
    <definedName name="NatGasPage4">#REF!</definedName>
    <definedName name="National_Account_Systems" localSheetId="3">#REF!</definedName>
    <definedName name="National_Account_Systems">#REF!</definedName>
    <definedName name="NDR" localSheetId="3">#REF!</definedName>
    <definedName name="NDR">#REF!</definedName>
    <definedName name="nebrates" localSheetId="11">#REF!</definedName>
    <definedName name="nebrates" localSheetId="3">#REF!</definedName>
    <definedName name="nebrates">#REF!</definedName>
    <definedName name="NELPGA" localSheetId="3">#REF!</definedName>
    <definedName name="NELPGA">#REF!</definedName>
    <definedName name="Net_Op_Inc" localSheetId="3">#REF!</definedName>
    <definedName name="Net_Op_Inc">#REF!</definedName>
    <definedName name="NET_REVENUE" localSheetId="3">#REF!</definedName>
    <definedName name="NET_REVENUE">#REF!</definedName>
    <definedName name="NetContribDiscl" localSheetId="3">#REF!</definedName>
    <definedName name="NetContribDiscl">#REF!</definedName>
    <definedName name="NetGLOCI.py" localSheetId="3">#REF!</definedName>
    <definedName name="NetGLOCI.py">#REF!</definedName>
    <definedName name="NEVUsable_Oil">25000</definedName>
    <definedName name="New" localSheetId="3" hidden="1">#REF!</definedName>
    <definedName name="New" hidden="1">#REF!</definedName>
    <definedName name="New_Sales" localSheetId="11">#REF!</definedName>
    <definedName name="New_Sales" localSheetId="3">#REF!</definedName>
    <definedName name="New_Sales">#REF!</definedName>
    <definedName name="NHC_AP" localSheetId="11">#REF!</definedName>
    <definedName name="NHC_AP">#REF!</definedName>
    <definedName name="NNGGSCURRENT" localSheetId="11">#REF!</definedName>
    <definedName name="NNGGSCURRENT" localSheetId="3">#REF!</definedName>
    <definedName name="NNGGSCURRENT">#REF!</definedName>
    <definedName name="NNGSVICURRENT" localSheetId="11">#REF!</definedName>
    <definedName name="NNGSVICURRENT" localSheetId="3">#REF!</definedName>
    <definedName name="NNGSVICURRENT">#REF!</definedName>
    <definedName name="NoncurrentAssets.py" localSheetId="3">#REF!</definedName>
    <definedName name="NoncurrentAssets.py">#REF!</definedName>
    <definedName name="NoncurrentLiabilities.py" localSheetId="3">#REF!</definedName>
    <definedName name="NoncurrentLiabilities.py">#REF!</definedName>
    <definedName name="NonMonth" localSheetId="11">#REF!</definedName>
    <definedName name="NonMonth">#REF!</definedName>
    <definedName name="NonProfit" localSheetId="3">#REF!</definedName>
    <definedName name="NonProfit">#REF!</definedName>
    <definedName name="nonunion" localSheetId="11">#REF!</definedName>
    <definedName name="nonunion">#REF!</definedName>
    <definedName name="NORDBANKEN" localSheetId="11">#REF!</definedName>
    <definedName name="NORDBANKEN">#REF!</definedName>
    <definedName name="NORFOLK" localSheetId="11">#REF!</definedName>
    <definedName name="NORFOLK">#REF!</definedName>
    <definedName name="normalization" localSheetId="3">#REF!</definedName>
    <definedName name="normalization">#REF!</definedName>
    <definedName name="Normals" localSheetId="3">#REF!</definedName>
    <definedName name="Normals">#REF!</definedName>
    <definedName name="NORTHERNTRUST" localSheetId="11">#REF!</definedName>
    <definedName name="NORTHERNTRUST">#REF!</definedName>
    <definedName name="NOTE" localSheetId="3">#REF!</definedName>
    <definedName name="NOTE">#REF!</definedName>
    <definedName name="Notes" localSheetId="11">#REF!</definedName>
    <definedName name="Notes" localSheetId="3">#REF!</definedName>
    <definedName name="Notes">#REF!</definedName>
    <definedName name="NotionalPage1" localSheetId="11">#REF!</definedName>
    <definedName name="NotionalPage1">#REF!</definedName>
    <definedName name="NotionalPage2" localSheetId="11">#REF!</definedName>
    <definedName name="NotionalPage2">#REF!</definedName>
    <definedName name="NotionalTitles">#REF!</definedName>
    <definedName name="nov">#REF!</definedName>
    <definedName name="NOxpMB1" localSheetId="3">#REF!</definedName>
    <definedName name="NOxpMB1">#REF!</definedName>
    <definedName name="NP" localSheetId="3">#REF!</definedName>
    <definedName name="NP">#REF!</definedName>
    <definedName name="NPA" localSheetId="3">#REF!</definedName>
    <definedName name="NPA">#REF!</definedName>
    <definedName name="NPPC" localSheetId="3">#REF!</definedName>
    <definedName name="NPPC">#REF!</definedName>
    <definedName name="NPPC.py" localSheetId="3">#REF!</definedName>
    <definedName name="NPPC.py">#REF!</definedName>
    <definedName name="NPPCTotal.py" localSheetId="3">#REF!</definedName>
    <definedName name="NPPCTotal.py">#REF!</definedName>
    <definedName name="NR_R_moves" localSheetId="11">#REF!</definedName>
    <definedName name="NR_R_moves">#REF!</definedName>
    <definedName name="NR_R_moves_Eur" localSheetId="11">#REF!</definedName>
    <definedName name="NR_R_moves_Eur">#REF!</definedName>
    <definedName name="NRBs_Exclude_EcCostPerkWh" localSheetId="3">#REF!</definedName>
    <definedName name="NRBs_Exclude_EcCostPerkWh">#REF!</definedName>
    <definedName name="NRBs_Exclude_Report" localSheetId="3">#REF!</definedName>
    <definedName name="NRBs_Exclude_Report">#REF!</definedName>
    <definedName name="NRBs_Exclude1" localSheetId="3">#REF!</definedName>
    <definedName name="NRBs_Exclude1">#REF!</definedName>
    <definedName name="NRBs_Exclude2" localSheetId="3">#REF!</definedName>
    <definedName name="NRBs_Exclude2">#REF!</definedName>
    <definedName name="NRBs_Exclude4" localSheetId="3">#REF!</definedName>
    <definedName name="NRBs_Exclude4">#REF!</definedName>
    <definedName name="NRBs_Exclude5" localSheetId="3">#REF!</definedName>
    <definedName name="NRBs_Exclude5">#REF!</definedName>
    <definedName name="NRBs_Exclude6" localSheetId="3">#REF!</definedName>
    <definedName name="NRBs_Exclude6">#REF!</definedName>
    <definedName name="NRBs_Exclude7" localSheetId="3">#REF!</definedName>
    <definedName name="NRBs_Exclude7">#REF!</definedName>
    <definedName name="NRBs_Exclude8" localSheetId="3">#REF!</definedName>
    <definedName name="NRBs_Exclude8">#REF!</definedName>
    <definedName name="NRBs_Exclude9" localSheetId="3">#REF!</definedName>
    <definedName name="NRBs_Exclude9">#REF!</definedName>
    <definedName name="NRBsAnnual" localSheetId="3">#REF!</definedName>
    <definedName name="NRBsAnnual">#REF!</definedName>
    <definedName name="NRBsFirstYr" localSheetId="3">#REF!</definedName>
    <definedName name="NRBsFirstYr">#REF!</definedName>
    <definedName name="NRBsIncExc_Annual" localSheetId="3">#REF!</definedName>
    <definedName name="NRBsIncExc_Annual">#REF!</definedName>
    <definedName name="NRBsIncExc_OneTime" localSheetId="3">#REF!</definedName>
    <definedName name="NRBsIncExc_OneTime">#REF!</definedName>
    <definedName name="NRBsIndCols1" localSheetId="3">#REF!</definedName>
    <definedName name="NRBsIndCols1">#REF!</definedName>
    <definedName name="NRBsIndCols2" localSheetId="3">#REF!</definedName>
    <definedName name="NRBsIndCols2">#REF!</definedName>
    <definedName name="NRBsSum_Annual" localSheetId="3">#REF!</definedName>
    <definedName name="NRBsSum_Annual">#REF!</definedName>
    <definedName name="NRBsSum_OneTime" localSheetId="3">#REF!</definedName>
    <definedName name="NRBsSum_OneTime">#REF!</definedName>
    <definedName name="NSP_COS" localSheetId="3">#REF!</definedName>
    <definedName name="NSP_COS">#REF!</definedName>
    <definedName name="NumRows">COUNTA(#REF!)</definedName>
    <definedName name="NumYears">COUNTA(#REF!)-1</definedName>
    <definedName name="NvsAnswerCol">"'[CWIP_TIE-PND-2005-07-31.xls]Sheet1'!$A$3:$A$13362"</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 localSheetId="11">InstanceMacro</definedName>
    <definedName name="NvsInstanceHook" localSheetId="3">InstanceMacro</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"%,X,RZF.U_ACCOUNT_GROUP.,CZF.."</definedName>
    <definedName name="NvsPanelBusUnit">"V"</definedName>
    <definedName name="NvsPanelEffdt">"V2003-05-01"</definedName>
    <definedName name="NvsPanelSetid">"VALL"</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BUSINESS_UNIT">"BUS_UNIT_TBL_GL"</definedName>
    <definedName name="NvsValTbl.CURRENCY_CD">"BUS_UNIT_TBL_GL"</definedName>
    <definedName name="NvsValTbl.PRODUCT">"PROD_ALL_VW"</definedName>
    <definedName name="NvsValTbl.STATISTICS_CODE">"STAT_TBL"</definedName>
    <definedName name="NvsValTbl.U_GL_RES_GROUP">"U_SUM_LEDGER"</definedName>
    <definedName name="NvsValTbl.U_GL_RESOURCE">"U_GLRESOURCE_VW"</definedName>
    <definedName name="NvsValTbl.U_PROCESS">"U_PROCESS_AL_VW"</definedName>
    <definedName name="NvsValTbl.U_REG_ACCOUNT">"U_FERC_TBL"</definedName>
    <definedName name="O" localSheetId="3">#REF!</definedName>
    <definedName name="O">#REF!</definedName>
    <definedName name="O_M_Expense" localSheetId="11">#REF!</definedName>
    <definedName name="O_M_Expense" localSheetId="3">#REF!</definedName>
    <definedName name="O_M_Expense">#REF!</definedName>
    <definedName name="oct" localSheetId="11">#REF!</definedName>
    <definedName name="oct">#REF!</definedName>
    <definedName name="OH_HOME" localSheetId="11">#REF!</definedName>
    <definedName name="OH_HOME" localSheetId="3">#REF!</definedName>
    <definedName name="OH_HOME">#REF!</definedName>
    <definedName name="oil" localSheetId="11">#REF!</definedName>
    <definedName name="oil">#REF!</definedName>
    <definedName name="oLoc1" localSheetId="11">#REF!</definedName>
    <definedName name="oLoc1">#REF!</definedName>
    <definedName name="oloc2" localSheetId="11">#REF!</definedName>
    <definedName name="oloc2">#REF!</definedName>
    <definedName name="oloc3">#REF!</definedName>
    <definedName name="OMCustomer">#REF!</definedName>
    <definedName name="OMFunct">#REF!</definedName>
    <definedName name="OMToggle" localSheetId="3">#REF!</definedName>
    <definedName name="OMToggle">#REF!</definedName>
    <definedName name="one" localSheetId="11">#REF!</definedName>
    <definedName name="one">#REF!</definedName>
    <definedName name="OP" localSheetId="3">#REF!</definedName>
    <definedName name="OP">#REF!</definedName>
    <definedName name="OpenItems" localSheetId="3">#REF!</definedName>
    <definedName name="OpenItems">#REF!</definedName>
    <definedName name="Operating_Hours" localSheetId="3">#REF!</definedName>
    <definedName name="Operating_Hours">#REF!</definedName>
    <definedName name="operations" localSheetId="3">#REF!</definedName>
    <definedName name="operations">#REF!</definedName>
    <definedName name="OpPlan" localSheetId="11">#REF!</definedName>
    <definedName name="OpPlan">#REF!</definedName>
    <definedName name="OPStretch" localSheetId="3">#REF!</definedName>
    <definedName name="OPStretch">#REF!</definedName>
    <definedName name="OPTexponents">"0 3 6"</definedName>
    <definedName name="OptionsPage1">#REF!</definedName>
    <definedName name="OptionsPage2">#REF!</definedName>
    <definedName name="OPTvec">"1 1 0 0 0 0 0 0 0 0 0 8 3 1 0 30 1 1 0 1 0 0 1 0 0 0 0 0 0 2 1 0 100 300 2 0 0 0 12 0 0 0 0"</definedName>
    <definedName name="other" localSheetId="3">#REF!</definedName>
    <definedName name="other">#REF!</definedName>
    <definedName name="OtherMonth" localSheetId="11">#REF!</definedName>
    <definedName name="OtherMonth" localSheetId="3">#REF!</definedName>
    <definedName name="OtherMonth">#REF!</definedName>
    <definedName name="otot1" localSheetId="11">#REF!</definedName>
    <definedName name="otot1">#REF!</definedName>
    <definedName name="otot2" localSheetId="11">#REF!</definedName>
    <definedName name="otot2">#REF!</definedName>
    <definedName name="otot3">#REF!</definedName>
    <definedName name="out_energy" localSheetId="3">#REF!</definedName>
    <definedName name="out_energy">#REF!</definedName>
    <definedName name="out_life" localSheetId="3">#REF!</definedName>
    <definedName name="out_life">#REF!</definedName>
    <definedName name="OVBANK" localSheetId="11">#REF!</definedName>
    <definedName name="OVBANK">#REF!</definedName>
    <definedName name="p">"%,FU_CHRG_DEPTID,TPND_CHGDEPT_BYST,NGEN_PND"</definedName>
    <definedName name="P1_STR1_S" localSheetId="3">#REF!</definedName>
    <definedName name="P1_STR1_S">#REF!</definedName>
    <definedName name="P2_STR1_S" localSheetId="3">#REF!</definedName>
    <definedName name="P2_STR1_S">#REF!</definedName>
    <definedName name="PAGE" localSheetId="11">#REF!</definedName>
    <definedName name="PAGE">#REF!</definedName>
    <definedName name="Page_2" localSheetId="11">#REF!</definedName>
    <definedName name="Page_2">#REF!</definedName>
    <definedName name="Page_3" localSheetId="11">#REF!</definedName>
    <definedName name="Page_3">#REF!</definedName>
    <definedName name="PAGE1" localSheetId="3">#REF!</definedName>
    <definedName name="PAGE1">#REF!</definedName>
    <definedName name="PAGE2" localSheetId="3">#REF!</definedName>
    <definedName name="PAGE2">#REF!</definedName>
    <definedName name="PAGE61" localSheetId="11">#REF!</definedName>
    <definedName name="PAGE61" localSheetId="3">#REF!</definedName>
    <definedName name="PAGE61">#REF!</definedName>
    <definedName name="Pal_Workbook_GUID" hidden="1">"7NG8TFHMQKSG2LPGKEACEGAS"</definedName>
    <definedName name="PAYFORMULA" localSheetId="11">#REF!</definedName>
    <definedName name="PAYFORMULA">#REF!</definedName>
    <definedName name="pbnwc" localSheetId="11">#REF!</definedName>
    <definedName name="pbnwc">#REF!</definedName>
    <definedName name="PBOChgFAS88" localSheetId="3">#REF!</definedName>
    <definedName name="PBOChgFAS88">#REF!</definedName>
    <definedName name="PBOChgFAS88.py" localSheetId="3">#REF!</definedName>
    <definedName name="PBOChgFAS88.py">#REF!</definedName>
    <definedName name="PBOChgSpecTermBfts" localSheetId="3">#REF!</definedName>
    <definedName name="PBOChgSpecTermBfts">#REF!</definedName>
    <definedName name="PBOChgSpecTermBfts.py" localSheetId="3">#REF!</definedName>
    <definedName name="PBOChgSpecTermBfts.py">#REF!</definedName>
    <definedName name="PBOEOYdiscl.py" localSheetId="3">#REF!</definedName>
    <definedName name="PBOEOYdiscl.py">#REF!</definedName>
    <definedName name="PBOEOYdiscl.py2" localSheetId="3">#REF!</definedName>
    <definedName name="PBOEOYdiscl.py2">#REF!</definedName>
    <definedName name="PBOEOYProVal" localSheetId="3">#REF!</definedName>
    <definedName name="PBOEOYProVal">#REF!</definedName>
    <definedName name="PBOGL.py" localSheetId="3">#REF!</definedName>
    <definedName name="PBOGL.py">#REF!</definedName>
    <definedName name="pbtbf" localSheetId="11">#REF!</definedName>
    <definedName name="pbtbf" localSheetId="3">#REF!</definedName>
    <definedName name="pbtbf">#REF!</definedName>
    <definedName name="pd" localSheetId="3">#REF!</definedName>
    <definedName name="pd">#REF!</definedName>
    <definedName name="PenProfileName" localSheetId="3">#REF!</definedName>
    <definedName name="PenProfileName">#REF!</definedName>
    <definedName name="PenProfileNames" localSheetId="3">#REF!</definedName>
    <definedName name="PenProfileNames">#REF!</definedName>
    <definedName name="PenProfiles" localSheetId="3">#REF!</definedName>
    <definedName name="PenProfiles">#REF!</definedName>
    <definedName name="Pension_GTD" localSheetId="3">#REF!</definedName>
    <definedName name="Pension_GTD">#REF!</definedName>
    <definedName name="PensionByLocPage1" localSheetId="11">#REF!</definedName>
    <definedName name="PensionByLocPage1">#REF!</definedName>
    <definedName name="PensionByLocPage2" localSheetId="11">#REF!</definedName>
    <definedName name="PensionByLocPage2">#REF!</definedName>
    <definedName name="PensionByLocPage3" localSheetId="11">#REF!</definedName>
    <definedName name="PensionByLocPage3">#REF!</definedName>
    <definedName name="PensionPage1">#REF!</definedName>
    <definedName name="PensionPage2">#REF!</definedName>
    <definedName name="PensionPage3">#REF!</definedName>
    <definedName name="PepByPlanPage1">#REF!</definedName>
    <definedName name="PepByPlanPage2">#REF!</definedName>
    <definedName name="PepByPlanPage3">#REF!</definedName>
    <definedName name="PEPPage1">#REF!</definedName>
    <definedName name="PepPage2">#REF!</definedName>
    <definedName name="PepPage3">#REF!</definedName>
    <definedName name="period" localSheetId="3">#REF!</definedName>
    <definedName name="period">#REF!</definedName>
    <definedName name="Period_1__Partial_Year_Fraction" localSheetId="3">#REF!</definedName>
    <definedName name="Period_1__Partial_Year_Fraction">#REF!</definedName>
    <definedName name="Period_Ytd" localSheetId="3">#REF!</definedName>
    <definedName name="Period_Ytd">#REF!</definedName>
    <definedName name="Perms" localSheetId="3">#REF!</definedName>
    <definedName name="Perms">#REF!</definedName>
    <definedName name="PGA" localSheetId="11">#REF!</definedName>
    <definedName name="PGA" localSheetId="3">#REF!</definedName>
    <definedName name="PGA">#REF!</definedName>
    <definedName name="PGAcalcOfft" localSheetId="11">#REF!</definedName>
    <definedName name="PGAcalcOfft" localSheetId="3">#REF!</definedName>
    <definedName name="PGAcalcOfft">#REF!</definedName>
    <definedName name="pgnums" localSheetId="3">#REF!</definedName>
    <definedName name="pgnums">#REF!</definedName>
    <definedName name="Phone_exp" localSheetId="11">#REF!</definedName>
    <definedName name="Phone_exp">#REF!</definedName>
    <definedName name="pipe" localSheetId="3">#REF!</definedName>
    <definedName name="pipe">#REF!</definedName>
    <definedName name="PJM" localSheetId="3">#REF!</definedName>
    <definedName name="PJM">#REF!</definedName>
    <definedName name="PL" localSheetId="3">#REF!</definedName>
    <definedName name="PL">#REF!</definedName>
    <definedName name="PL_TRANS" localSheetId="3">#REF!</definedName>
    <definedName name="PL_TRANS">#REF!</definedName>
    <definedName name="PLADJ" localSheetId="3">#REF!</definedName>
    <definedName name="PLADJ">#REF!</definedName>
    <definedName name="PlanName" localSheetId="3">#REF!</definedName>
    <definedName name="PlanName">#REF!</definedName>
    <definedName name="Plant_Output_KW" localSheetId="3">#REF!</definedName>
    <definedName name="Plant_Output_KW">#REF!</definedName>
    <definedName name="Plant_Output_MW" localSheetId="3">#REF!</definedName>
    <definedName name="Plant_Output_MW">#REF!</definedName>
    <definedName name="PlantProceeds" localSheetId="11">#REF!</definedName>
    <definedName name="PlantProceeds" localSheetId="3">#REF!</definedName>
    <definedName name="PlantProceeds">#REF!</definedName>
    <definedName name="Plants" localSheetId="3">#REF!</definedName>
    <definedName name="Plants">#REF!</definedName>
    <definedName name="PLAT" localSheetId="3">#REF!</definedName>
    <definedName name="PLAT">#REF!</definedName>
    <definedName name="Platinum_Recovery_Solutions__CCA" localSheetId="3">#REF!</definedName>
    <definedName name="Platinum_Recovery_Solutions__CCA">#REF!</definedName>
    <definedName name="PLATTS" localSheetId="3">#REF!</definedName>
    <definedName name="PLATTS">#REF!</definedName>
    <definedName name="PLLY" localSheetId="3">#REF!</definedName>
    <definedName name="PLLY">#REF!</definedName>
    <definedName name="PLLYADJ" localSheetId="3">#REF!</definedName>
    <definedName name="PLLYADJ">#REF!</definedName>
    <definedName name="PlnChgPBO.py" localSheetId="3">#REF!</definedName>
    <definedName name="PlnChgPBO.py">#REF!</definedName>
    <definedName name="PlnChgPBOProVal" localSheetId="3">#REF!</definedName>
    <definedName name="PlnChgPBOProVal">#REF!</definedName>
    <definedName name="PLOP" localSheetId="3">#REF!</definedName>
    <definedName name="PLOP">#REF!</definedName>
    <definedName name="PLOPADJ" localSheetId="3">#REF!</definedName>
    <definedName name="PLOPADJ">#REF!</definedName>
    <definedName name="PLTRANSADJ" localSheetId="3">#REF!</definedName>
    <definedName name="PLTRANSADJ">#REF!</definedName>
    <definedName name="pool397" localSheetId="11"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localSheetId="3"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 localSheetId="3">#REF!</definedName>
    <definedName name="portfolio">#REF!</definedName>
    <definedName name="POSTBANK" localSheetId="11">#REF!</definedName>
    <definedName name="POSTBANK" localSheetId="3">#REF!</definedName>
    <definedName name="POSTBANK">#REF!</definedName>
    <definedName name="postby" localSheetId="3">#REF!</definedName>
    <definedName name="postby">#REF!</definedName>
    <definedName name="POWER_FACTOR" localSheetId="3">#REF!</definedName>
    <definedName name="POWER_FACTOR">#REF!</definedName>
    <definedName name="Power_Plant_Name">"Ilijan, Phillipines (1200 MW)"</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P_sensitivity" localSheetId="3">#REF!</definedName>
    <definedName name="PP_sensitivity">#REF!</definedName>
    <definedName name="pploc1" localSheetId="11">#REF!</definedName>
    <definedName name="pploc1" localSheetId="3">#REF!</definedName>
    <definedName name="pploc1">#REF!</definedName>
    <definedName name="pploc2" localSheetId="11">#REF!</definedName>
    <definedName name="pploc2">#REF!</definedName>
    <definedName name="pploc3" localSheetId="11">#REF!</definedName>
    <definedName name="pploc3">#REF!</definedName>
    <definedName name="pptot1">#REF!</definedName>
    <definedName name="pptot2">#REF!</definedName>
    <definedName name="pptot3">#REF!</definedName>
    <definedName name="Prem">#REF!</definedName>
    <definedName name="Preparer" localSheetId="3">#REF!</definedName>
    <definedName name="Preparer">#REF!</definedName>
    <definedName name="PRet" localSheetId="3">#REF!</definedName>
    <definedName name="PRet">#REF!</definedName>
    <definedName name="PREVCOSTROW1" localSheetId="11">#REF!</definedName>
    <definedName name="PREVCOSTROW1" localSheetId="3">#REF!</definedName>
    <definedName name="PREVCOSTROW1">#REF!</definedName>
    <definedName name="PREVCOSTROW2" localSheetId="11">#REF!</definedName>
    <definedName name="PREVCOSTROW2" localSheetId="3">#REF!</definedName>
    <definedName name="PREVCOSTROW2">#REF!</definedName>
    <definedName name="PREVRATES" localSheetId="11">#REF!</definedName>
    <definedName name="PREVRATES" localSheetId="3">#REF!</definedName>
    <definedName name="PREVRATES">#REF!</definedName>
    <definedName name="PREVRATESA" localSheetId="11">#REF!</definedName>
    <definedName name="PREVRATESA" localSheetId="3">#REF!</definedName>
    <definedName name="PREVRATESA">#REF!</definedName>
    <definedName name="PrevRatesA1" localSheetId="11">#REF!</definedName>
    <definedName name="PrevRatesA1" localSheetId="3">#REF!</definedName>
    <definedName name="PrevRatesA1">#REF!</definedName>
    <definedName name="PREVRATESA2" localSheetId="11">#REF!</definedName>
    <definedName name="PREVRATESA2" localSheetId="3">#REF!</definedName>
    <definedName name="PREVRATESA2">#REF!</definedName>
    <definedName name="prevRatesB" localSheetId="11">#REF!</definedName>
    <definedName name="prevRatesB" localSheetId="3">#REF!</definedName>
    <definedName name="prevRatesB">#REF!</definedName>
    <definedName name="PrevRatesB1" localSheetId="3">#REF!</definedName>
    <definedName name="PrevRatesB1">#REF!</definedName>
    <definedName name="PREVRATESC" localSheetId="3">#REF!</definedName>
    <definedName name="PREVRATESC">#REF!</definedName>
    <definedName name="PREVRATESD" localSheetId="3">#REF!</definedName>
    <definedName name="PREVRATESD">#REF!</definedName>
    <definedName name="PrevRatesE" localSheetId="3">#REF!</definedName>
    <definedName name="PrevRatesE">#REF!</definedName>
    <definedName name="PrgmZoneAllocChanges" localSheetId="3">#REF!</definedName>
    <definedName name="PrgmZoneAllocChanges">#REF!</definedName>
    <definedName name="PRINT" localSheetId="3">#REF!</definedName>
    <definedName name="PRINT">#REF!</definedName>
    <definedName name="Print.Start" localSheetId="11">#REF!</definedName>
    <definedName name="Print.Start">#REF!</definedName>
    <definedName name="_xlnm.Print_Area" localSheetId="1">'A3.2-EDIT-DDIT.dtl'!$A$1:$I$58</definedName>
    <definedName name="_xlnm.Print_Area" localSheetId="3">#REF!</definedName>
    <definedName name="_xlnm.Print_Area">#REF!</definedName>
    <definedName name="Print_Area_MI" localSheetId="11">#REF!</definedName>
    <definedName name="Print_Area_MI" localSheetId="3">#REF!</definedName>
    <definedName name="Print_Area_MI">#REF!</definedName>
    <definedName name="Print_Area1" localSheetId="11">#REF!</definedName>
    <definedName name="Print_Area1">#REF!</definedName>
    <definedName name="Print_Area2">#REF!</definedName>
    <definedName name="Print_Employee_Definitions">#REF!</definedName>
    <definedName name="print_est">#REF!</definedName>
    <definedName name="print_est_aries">#REF!</definedName>
    <definedName name="print_estimate">#REF!</definedName>
    <definedName name="Print_Functional_Definition">#REF!</definedName>
    <definedName name="Print_Menu">#REF!</definedName>
    <definedName name="_xlnm.Print_Titles">#REF!</definedName>
    <definedName name="Print1">#REF!</definedName>
    <definedName name="Print3">#REF!</definedName>
    <definedName name="Print4">#REF!</definedName>
    <definedName name="Print5">#REF!</definedName>
    <definedName name="PrintArea">#REF!</definedName>
    <definedName name="PRIOR180S" localSheetId="3">#REF!</definedName>
    <definedName name="PRIOR180S">#REF!</definedName>
    <definedName name="priorFY" localSheetId="3">#REF!</definedName>
    <definedName name="priorFY">#REF!</definedName>
    <definedName name="PRLVJCOMCOST" localSheetId="3">#REF!</definedName>
    <definedName name="PRLVJCOMCOST">#REF!</definedName>
    <definedName name="PRLVJDEMCOST" localSheetId="3">#REF!</definedName>
    <definedName name="PRLVJDEMCOST">#REF!</definedName>
    <definedName name="Prod" localSheetId="11">#REF!</definedName>
    <definedName name="Prod" localSheetId="3">#REF!</definedName>
    <definedName name="Prod">#REF!</definedName>
    <definedName name="Prod_Type" localSheetId="11">#REF!</definedName>
    <definedName name="Prod_Type">#REF!</definedName>
    <definedName name="ProgramsMgmtRev1" localSheetId="3">#REF!</definedName>
    <definedName name="ProgramsMgmtRev1">#REF!</definedName>
    <definedName name="ProgramsMgmtRev2" localSheetId="3">#REF!</definedName>
    <definedName name="ProgramsMgmtRev2">#REF!</definedName>
    <definedName name="ProgramsNIWalk" localSheetId="3">#REF!</definedName>
    <definedName name="ProgramsNIWalk">#REF!</definedName>
    <definedName name="ProgramsQPack1" localSheetId="3">#REF!</definedName>
    <definedName name="ProgramsQPack1">#REF!</definedName>
    <definedName name="ProgramsQPack2" localSheetId="3">#REF!</definedName>
    <definedName name="ProgramsQPack2">#REF!</definedName>
    <definedName name="ProjectManager" localSheetId="11">#REF!</definedName>
    <definedName name="ProjectManager" localSheetId="3">#REF!</definedName>
    <definedName name="ProjectManager">#REF!</definedName>
    <definedName name="ProjectType" localSheetId="3">#REF!</definedName>
    <definedName name="ProjectType">#REF!</definedName>
    <definedName name="projfact">0.75</definedName>
    <definedName name="ProjIDList">#REF!</definedName>
    <definedName name="ProposedRate91">#REF!</definedName>
    <definedName name="PROVISION">#REF!</definedName>
    <definedName name="PRSVJCOMMCOST" localSheetId="11">#REF!</definedName>
    <definedName name="PRSVJCOMMCOST" localSheetId="3">#REF!</definedName>
    <definedName name="PRSVJCOMMCOST">#REF!</definedName>
    <definedName name="PRSVJDEMCOST" localSheetId="11">#REF!</definedName>
    <definedName name="PRSVJDEMCOST" localSheetId="3">#REF!</definedName>
    <definedName name="PRSVJDEMCOST">#REF!</definedName>
    <definedName name="PS_BU_s" localSheetId="11">#REF!</definedName>
    <definedName name="PS_BU_s">#REF!</definedName>
    <definedName name="PSACNT" localSheetId="3">#REF!</definedName>
    <definedName name="PSACNT">#REF!</definedName>
    <definedName name="PSACNTS" localSheetId="3">#REF!</definedName>
    <definedName name="PSACNTS">#REF!</definedName>
    <definedName name="PSClass" localSheetId="3">#REF!</definedName>
    <definedName name="PSClass">#REF!</definedName>
    <definedName name="PSCo_COS">#REF!</definedName>
    <definedName name="psrate">#REF!</definedName>
    <definedName name="psres" localSheetId="3">#REF!</definedName>
    <definedName name="psres">#REF!</definedName>
    <definedName name="PT180COMBO" localSheetId="3">#REF!</definedName>
    <definedName name="PT180COMBO">#REF!</definedName>
    <definedName name="PT180KN" localSheetId="3">#REF!</definedName>
    <definedName name="PT180KN">#REF!</definedName>
    <definedName name="PT180NGPL" localSheetId="3">#REF!</definedName>
    <definedName name="PT180NGPL">#REF!</definedName>
    <definedName name="PT180NNG" localSheetId="3">#REF!</definedName>
    <definedName name="PT180NNG">#REF!</definedName>
    <definedName name="PTitle" localSheetId="3">#REF!</definedName>
    <definedName name="PTitle">#REF!</definedName>
    <definedName name="PTMWE" localSheetId="11">#REF!</definedName>
    <definedName name="PTMWE">#REF!</definedName>
    <definedName name="PUB_UserID" hidden="1">"QUARKS"</definedName>
    <definedName name="Purch13373" localSheetId="11">#REF!</definedName>
    <definedName name="Purch13373">#REF!</definedName>
    <definedName name="Purch13379" localSheetId="11">#REF!</definedName>
    <definedName name="Purch13379">#REF!</definedName>
    <definedName name="PURCHASES" localSheetId="11">#REF!</definedName>
    <definedName name="PURCHASES">#REF!</definedName>
    <definedName name="PurchData" localSheetId="3">#REF!</definedName>
    <definedName name="PurchData">#REF!</definedName>
    <definedName name="Purchheading" localSheetId="3">#REF!</definedName>
    <definedName name="Purchheading">#REF!</definedName>
    <definedName name="Push" localSheetId="3">_xll.DBS6(#REF!,#REF!,#REF!,#REF!,#REF!,#REF!,#REF!,#REF!)</definedName>
    <definedName name="Push">_xll.DBS6(#REF!,#REF!,#REF!,#REF!,#REF!,#REF!,#REF!,#REF!)</definedName>
    <definedName name="Push2" localSheetId="3">_xll.DBS6(#REF!,#REF!,#REF!,#REF!,#REF!,#REF!,#REF!,#REF!)</definedName>
    <definedName name="Push2">_xll.DBS6(#REF!,#REF!,#REF!,#REF!,#REF!,#REF!,#REF!,#REF!)</definedName>
    <definedName name="PVBftPmtsRDS" localSheetId="11">#REF!</definedName>
    <definedName name="PVBftPmtsRDS" localSheetId="3">#REF!</definedName>
    <definedName name="PVBftPmtsRDS">#REF!</definedName>
    <definedName name="Q" localSheetId="3">#REF!</definedName>
    <definedName name="Q">#REF!</definedName>
    <definedName name="q_MTEP06_App_AB_Facility" localSheetId="3">#REF!</definedName>
    <definedName name="q_MTEP06_App_AB_Facility">#REF!</definedName>
    <definedName name="q_MTEP06_App_AB_Projects">#REF!</definedName>
    <definedName name="qmat">#REF!</definedName>
    <definedName name="qrysystemload" localSheetId="11">#REF!</definedName>
    <definedName name="qrysystemload">#REF!</definedName>
    <definedName name="QTR">#REF!</definedName>
    <definedName name="qtrinfo">#REF!</definedName>
    <definedName name="quality" localSheetId="3">#REF!</definedName>
    <definedName name="quality">#REF!</definedName>
    <definedName name="qwwww8" localSheetId="11" hidden="1">{0,0,0,0;0,0,0,0;0,0,0,0;0,0,0,0;0,0,0,0;0,0,0,0}</definedName>
    <definedName name="qwwww8" localSheetId="3" hidden="1">{0,0,0,0;0,0,0,0;0,0,0,0;0,0,0,0;0,0,0,0;0,0,0,0}</definedName>
    <definedName name="qwwww8" hidden="1">{0,0,0,0;0,0,0,0;0,0,0,0;0,0,0,0;0,0,0,0;0,0,0,0}</definedName>
    <definedName name="RACC">#REF!</definedName>
    <definedName name="RATE" localSheetId="3">#REF!</definedName>
    <definedName name="RATE">#REF!</definedName>
    <definedName name="RateClass" localSheetId="3">#REF!</definedName>
    <definedName name="RateClass">#REF!</definedName>
    <definedName name="RATES" localSheetId="11">#REF!</definedName>
    <definedName name="RATES">#REF!</definedName>
    <definedName name="rating_case" localSheetId="3">#REF!</definedName>
    <definedName name="rating_case">#REF!</definedName>
    <definedName name="ratios" localSheetId="3">#REF!</definedName>
    <definedName name="ratios">#REF!</definedName>
    <definedName name="RBCustomer">#REF!</definedName>
    <definedName name="RCITYM">#REF!</definedName>
    <definedName name="RCITYS">#REF!</definedName>
    <definedName name="RCITYST">#REF!</definedName>
    <definedName name="RCITYT">#REF!</definedName>
    <definedName name="Rcls" localSheetId="11">#REF!</definedName>
    <definedName name="Rcls">#REF!</definedName>
    <definedName name="RDS" localSheetId="3">#REF!</definedName>
    <definedName name="RDS">#REF!</definedName>
    <definedName name="RDS.py" localSheetId="3">#REF!</definedName>
    <definedName name="RDS.py">#REF!</definedName>
    <definedName name="REC_PG1" localSheetId="11">#REF!</definedName>
    <definedName name="REC_PG1" localSheetId="3">#REF!</definedName>
    <definedName name="REC_PG1">#REF!</definedName>
    <definedName name="REC_PG2" localSheetId="11">#REF!</definedName>
    <definedName name="REC_PG2">#REF!</definedName>
    <definedName name="recap" localSheetId="11">#REF!</definedName>
    <definedName name="recap">#REF!</definedName>
    <definedName name="Recorded_Year_Hours_per_month">#REF!</definedName>
    <definedName name="_xlnm.Recorder">#REF!</definedName>
    <definedName name="Recover" localSheetId="3">#REF!</definedName>
    <definedName name="Recover">#REF!</definedName>
    <definedName name="REMIT" localSheetId="11">#REF!</definedName>
    <definedName name="REMIT" localSheetId="3">#REF!</definedName>
    <definedName name="REMIT">#REF!</definedName>
    <definedName name="RepairedName0012" hidden="1">"iQShowAnnual"</definedName>
    <definedName name="RepairedName0679" hidden="1">"iQShowAnnual"</definedName>
    <definedName name="RepairedName3487" hidden="1">"c27"</definedName>
    <definedName name="RepairedName8062" hidden="1">"c3036"</definedName>
    <definedName name="report_col" localSheetId="11">#REF!</definedName>
    <definedName name="report_col">#REF!</definedName>
    <definedName name="Report_Date" localSheetId="3">#REF!</definedName>
    <definedName name="Report_Date">#REF!</definedName>
    <definedName name="Report_Month" localSheetId="3">#REF!</definedName>
    <definedName name="Report_Month">#REF!</definedName>
    <definedName name="ReportTitle1" localSheetId="3">#REF!</definedName>
    <definedName name="ReportTitle1">#REF!</definedName>
    <definedName name="rerun_print" localSheetId="11">#REF!</definedName>
    <definedName name="rerun_print">#REF!</definedName>
    <definedName name="RERUN48" localSheetId="11">#REF!</definedName>
    <definedName name="RERUN48">#REF!</definedName>
    <definedName name="RERUN90" localSheetId="11">#REF!</definedName>
    <definedName name="RERUN90">#REF!</definedName>
    <definedName name="RerunDiar90">#REF!</definedName>
    <definedName name="RES" localSheetId="3">#REF!</definedName>
    <definedName name="RES">#REF!</definedName>
    <definedName name="Reserve" localSheetId="11">#REF!</definedName>
    <definedName name="Reserve">#REF!</definedName>
    <definedName name="RESERVE_SUMMARY" localSheetId="11">#REF!</definedName>
    <definedName name="RESERVE_SUMMARY">#REF!</definedName>
    <definedName name="Reserve2011">#REF!</definedName>
    <definedName name="resource" localSheetId="3">#REF!</definedName>
    <definedName name="resource">#REF!</definedName>
    <definedName name="restloc1" localSheetId="11">#REF!</definedName>
    <definedName name="restloc1" localSheetId="3">#REF!</definedName>
    <definedName name="restloc1">#REF!</definedName>
    <definedName name="restloc2" localSheetId="11">#REF!</definedName>
    <definedName name="restloc2">#REF!</definedName>
    <definedName name="restloc3" localSheetId="11">#REF!</definedName>
    <definedName name="restloc3">#REF!</definedName>
    <definedName name="resttot1">#REF!</definedName>
    <definedName name="resttot2">#REF!</definedName>
    <definedName name="resttot3">#REF!</definedName>
    <definedName name="Ret">#REF!</definedName>
    <definedName name="retI" localSheetId="3">#REF!</definedName>
    <definedName name="retI">#REF!</definedName>
    <definedName name="retII" localSheetId="3">#REF!</definedName>
    <definedName name="retII">#REF!</definedName>
    <definedName name="retIII" localSheetId="3">#REF!</definedName>
    <definedName name="retIII">#REF!</definedName>
    <definedName name="retiree" localSheetId="3">#REF!</definedName>
    <definedName name="retiree">#REF!</definedName>
    <definedName name="retirees" localSheetId="3">#REF!</definedName>
    <definedName name="retirees">#REF!</definedName>
    <definedName name="retireesIV" localSheetId="3">#REF!</definedName>
    <definedName name="retireesIV">#REF!</definedName>
    <definedName name="retIV" localSheetId="3">#REF!</definedName>
    <definedName name="retIV">#REF!</definedName>
    <definedName name="REV" localSheetId="11">#REF!</definedName>
    <definedName name="REV">#REF!</definedName>
    <definedName name="revreq">#REF!</definedName>
    <definedName name="REVSUM" localSheetId="11">#REF!</definedName>
    <definedName name="REVSUM">#REF!</definedName>
    <definedName name="revvar">#REF!</definedName>
    <definedName name="RFRANM">#REF!</definedName>
    <definedName name="RFRANT">#REF!</definedName>
    <definedName name="RID" localSheetId="11">#REF!</definedName>
    <definedName name="RID">#REF!</definedName>
    <definedName name="risk" localSheetId="3">#REF!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MT_databridge_HideLive">"off"</definedName>
    <definedName name="RMT_databridge_LiveDataColor">0</definedName>
    <definedName name="RMT_DataBridge_Template_File">""</definedName>
    <definedName name="RMT_DataBridge_Template_Sheet">""</definedName>
    <definedName name="RMT_DataBridge_Template_Type">""</definedName>
    <definedName name="RMT_databridge_UserLiveDataColor">" "</definedName>
    <definedName name="RMT_databridge_UserWIPDataColor">" "</definedName>
    <definedName name="RMT_databridge_UseWIP">"off"</definedName>
    <definedName name="RMT_databridge_WIPDataColor">1</definedName>
    <definedName name="Rnd" localSheetId="3">#REF!</definedName>
    <definedName name="Rnd">#REF!</definedName>
    <definedName name="RndEBOBftPmts.0.py" localSheetId="3">#REF!</definedName>
    <definedName name="RndEBOBftPmts.0.py">#REF!</definedName>
    <definedName name="RndEBOBftPmts.2.py" localSheetId="3">#REF!</definedName>
    <definedName name="RndEBOBftPmts.2.py">#REF!</definedName>
    <definedName name="RndEBOBftPmts.3.py" localSheetId="3">#REF!</definedName>
    <definedName name="RndEBOBftPmts.3.py">#REF!</definedName>
    <definedName name="RndEBOBftPmts.4.py" localSheetId="3">#REF!</definedName>
    <definedName name="RndEBOBftPmts.4.py">#REF!</definedName>
    <definedName name="RndEBOBftPmts.5.py" localSheetId="3">#REF!</definedName>
    <definedName name="RndEBOBftPmts.5.py">#REF!</definedName>
    <definedName name="RndEBOBftPmts.6_10.py" localSheetId="3">#REF!</definedName>
    <definedName name="RndEBOBftPmts.6_10.py">#REF!</definedName>
    <definedName name="RndEBORDSBftPmts.0.py" localSheetId="3">#REF!</definedName>
    <definedName name="RndEBORDSBftPmts.0.py">#REF!</definedName>
    <definedName name="RndEBORDSBftPmts.2.py" localSheetId="3">#REF!</definedName>
    <definedName name="RndEBORDSBftPmts.2.py">#REF!</definedName>
    <definedName name="RndEBORDSBftPmts.3.py" localSheetId="3">#REF!</definedName>
    <definedName name="RndEBORDSBftPmts.3.py">#REF!</definedName>
    <definedName name="RndEBORDSBftPmts.4.py" localSheetId="3">#REF!</definedName>
    <definedName name="RndEBORDSBftPmts.4.py">#REF!</definedName>
    <definedName name="RndEBORDSBftPmts.5.py" localSheetId="3">#REF!</definedName>
    <definedName name="RndEBORDSBftPmts.5.py">#REF!</definedName>
    <definedName name="RndEBORDSBftPmts.6_10.py" localSheetId="3">#REF!</definedName>
    <definedName name="RndEBORDSBftPmts.6_10.py">#REF!</definedName>
    <definedName name="rngCountries" localSheetId="3">#REF!</definedName>
    <definedName name="rngCountries">#REF!</definedName>
    <definedName name="RollingHills" localSheetId="3">#REF!</definedName>
    <definedName name="RollingHills">#REF!</definedName>
    <definedName name="ROR" localSheetId="3">#REF!</definedName>
    <definedName name="ROR">#REF!</definedName>
    <definedName name="RowDetails1" localSheetId="3">#REF!</definedName>
    <definedName name="RowDetails1">#REF!</definedName>
    <definedName name="rpt" localSheetId="11" hidden="1">{#N/A,#N/A,FALSE,"PurCalc"}</definedName>
    <definedName name="rpt" localSheetId="3" hidden="1">{#N/A,#N/A,FALSE,"PurCalc"}</definedName>
    <definedName name="rpt" hidden="1">{#N/A,#N/A,FALSE,"PurCalc"}</definedName>
    <definedName name="rr" localSheetId="3">#REF!</definedName>
    <definedName name="rr">#REF!</definedName>
    <definedName name="RRBT" localSheetId="3">#REF!</definedName>
    <definedName name="RRBT">#REF!</definedName>
    <definedName name="RRUCO" localSheetId="3">#REF!</definedName>
    <definedName name="RRUCO">#REF!</definedName>
    <definedName name="RSTATE">#REF!</definedName>
    <definedName name="ruth"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xTrendNY" localSheetId="3">#REF!</definedName>
    <definedName name="RxTrendNY">#REF!</definedName>
    <definedName name="RxTrendNY.py" localSheetId="3">#REF!</definedName>
    <definedName name="RxTrendNY.py">#REF!</definedName>
    <definedName name="RxTrendNYdiscl" localSheetId="3">#REF!</definedName>
    <definedName name="RxTrendNYdiscl">#REF!</definedName>
    <definedName name="RxTrendNYdiscl.py" localSheetId="3">#REF!</definedName>
    <definedName name="RxTrendNYdiscl.py">#REF!</definedName>
    <definedName name="RxUltimateTrend" localSheetId="3">#REF!</definedName>
    <definedName name="RxUltimateTrend">#REF!</definedName>
    <definedName name="RxUltimateTrend.py" localSheetId="3">#REF!</definedName>
    <definedName name="RxUltimateTrend.py">#REF!</definedName>
    <definedName name="RxUltimateTrendDiscl" localSheetId="3">#REF!</definedName>
    <definedName name="RxUltimateTrendDiscl">#REF!</definedName>
    <definedName name="RxUltimateTrendDiscl.py" localSheetId="3">#REF!</definedName>
    <definedName name="RxUltimateTrendDiscl.py">#REF!</definedName>
    <definedName name="RxUltimateTrendYr" localSheetId="3">#REF!</definedName>
    <definedName name="RxUltimateTrendYr">#REF!</definedName>
    <definedName name="RxUltimateTrendYr.py" localSheetId="3">#REF!</definedName>
    <definedName name="RxUltimateTrendYr.py">#REF!</definedName>
    <definedName name="RxUltimateTrendYrDiscl" localSheetId="3">#REF!</definedName>
    <definedName name="RxUltimateTrendYrDiscl">#REF!</definedName>
    <definedName name="RxUltimateTrendYrDiscl.py" localSheetId="3">#REF!</definedName>
    <definedName name="RxUltimateTrendYrDiscl.py">#REF!</definedName>
    <definedName name="s" localSheetId="3" hidden="1">#REF!</definedName>
    <definedName name="s" hidden="1">#REF!</definedName>
    <definedName name="s1_a_clr" localSheetId="3">#REF!,#REF!,#REF!,#REF!,#REF!,#REF!,#REF!,#REF!</definedName>
    <definedName name="s1_a_clr">#REF!,#REF!,#REF!,#REF!,#REF!,#REF!,#REF!,#REF!</definedName>
    <definedName name="s1_b_clr" localSheetId="3">#REF!,#REF!,#REF!,#REF!,#REF!,#REF!</definedName>
    <definedName name="s1_b_clr">#REF!,#REF!,#REF!,#REF!,#REF!,#REF!</definedName>
    <definedName name="s14_clr" localSheetId="11">#REF!,#REF!</definedName>
    <definedName name="s14_clr" localSheetId="3">#REF!,#REF!</definedName>
    <definedName name="s14_clr">#REF!,#REF!</definedName>
    <definedName name="s14a_ly" localSheetId="3">#REF!</definedName>
    <definedName name="s14a_ly">#REF!</definedName>
    <definedName name="s14a_ty" localSheetId="3">#REF!</definedName>
    <definedName name="s14a_ty">#REF!</definedName>
    <definedName name="s14b_ly" localSheetId="3">#REF!</definedName>
    <definedName name="s14b_ly">#REF!</definedName>
    <definedName name="s14b_ty">#REF!</definedName>
    <definedName name="s14c_ly">#REF!</definedName>
    <definedName name="s14c_ty">#REF!</definedName>
    <definedName name="s14d_ly">#REF!</definedName>
    <definedName name="s14d_ty">#REF!</definedName>
    <definedName name="s14e_ly">#REF!</definedName>
    <definedName name="s14e_ty">#REF!</definedName>
    <definedName name="s14f_ly">#REF!</definedName>
    <definedName name="s14f_ty">#REF!</definedName>
    <definedName name="s15_clr" localSheetId="11">#REF!,#REF!,#REF!</definedName>
    <definedName name="s15_clr" localSheetId="3">#REF!,#REF!,#REF!</definedName>
    <definedName name="s15_clr">#REF!,#REF!,#REF!</definedName>
    <definedName name="s15_clr2" localSheetId="11">#REF!,#REF!,#REF!,#REF!</definedName>
    <definedName name="s15_clr2" localSheetId="3">#REF!,#REF!,#REF!,#REF!</definedName>
    <definedName name="s15_clr2">#REF!,#REF!,#REF!,#REF!</definedName>
    <definedName name="s15a_ly">#REF!</definedName>
    <definedName name="s15a_ty">#REF!</definedName>
    <definedName name="s15b_ly">#REF!</definedName>
    <definedName name="s15b_ty">#REF!</definedName>
    <definedName name="s15c_ly">#REF!</definedName>
    <definedName name="s15c_ty">#REF!</definedName>
    <definedName name="s15d_ly">#REF!</definedName>
    <definedName name="s15d_ty">#REF!</definedName>
    <definedName name="s15e_ly">#REF!</definedName>
    <definedName name="s15e_ty">#REF!</definedName>
    <definedName name="s15f_ly">#REF!</definedName>
    <definedName name="s15f_ty">#REF!</definedName>
    <definedName name="s15g_ly">#REF!</definedName>
    <definedName name="s15g_ty">#REF!</definedName>
    <definedName name="s15h_ly">#REF!</definedName>
    <definedName name="s15h_ty">#REF!</definedName>
    <definedName name="s15i_ly">#REF!</definedName>
    <definedName name="s15i_ty">#REF!</definedName>
    <definedName name="s15j_ly">#REF!</definedName>
    <definedName name="s15j_ty">#REF!</definedName>
    <definedName name="s15k_ly">#REF!</definedName>
    <definedName name="s15k_ty">#REF!</definedName>
    <definedName name="s15l_ly">#REF!</definedName>
    <definedName name="s15l_ty">#REF!</definedName>
    <definedName name="s15m_ly">#REF!</definedName>
    <definedName name="s15m_ty">#REF!</definedName>
    <definedName name="s15n_ly">#REF!</definedName>
    <definedName name="s15n_ty">#REF!</definedName>
    <definedName name="s15o_ly">#REF!</definedName>
    <definedName name="s15o_ty">#REF!</definedName>
    <definedName name="s16_clr" localSheetId="3">#REF!,#REF!</definedName>
    <definedName name="s16_clr">#REF!,#REF!</definedName>
    <definedName name="s17_clr" localSheetId="3">#REF!,#REF!</definedName>
    <definedName name="s17_clr">#REF!,#REF!</definedName>
    <definedName name="s22_clr" localSheetId="3">#REF!,#REF!</definedName>
    <definedName name="s22_clr">#REF!,#REF!</definedName>
    <definedName name="s28_clr" localSheetId="3">#REF!,#REF!,#REF!,#REF!,#REF!</definedName>
    <definedName name="s28_clr">#REF!,#REF!,#REF!,#REF!,#REF!</definedName>
    <definedName name="s33_clr" localSheetId="3">#REF!,#REF!,#REF!,#REF!,#REF!</definedName>
    <definedName name="s33_clr">#REF!,#REF!,#REF!,#REF!,#REF!</definedName>
    <definedName name="s5_clr" localSheetId="3">#REF!,#REF!</definedName>
    <definedName name="s5_clr">#REF!,#REF!</definedName>
    <definedName name="sales" localSheetId="3">#REF!</definedName>
    <definedName name="sales">#REF!</definedName>
    <definedName name="Sales_Ledger_Current" localSheetId="11">#REF!</definedName>
    <definedName name="Sales_Ledger_Current" localSheetId="3">#REF!</definedName>
    <definedName name="Sales_Ledger_Current">#REF!</definedName>
    <definedName name="Sales_Ledger_Current_Eur" localSheetId="11">#REF!</definedName>
    <definedName name="Sales_Ledger_Current_Eur">#REF!</definedName>
    <definedName name="Sales_Ledger_Previous_Eur" localSheetId="11">#REF!</definedName>
    <definedName name="Sales_Ledger_Previous_Eur">#REF!</definedName>
    <definedName name="SalesbyState">#REF!</definedName>
    <definedName name="sample1">#REF!</definedName>
    <definedName name="Sample2">#REF!</definedName>
    <definedName name="SANPAOLO">#REF!</definedName>
    <definedName name="SAPBEXdnldView" hidden="1">"4BH52YMAT8N820NWUACMPXPYX"</definedName>
    <definedName name="SAPBEXhrIndnt" hidden="1">"Wide"</definedName>
    <definedName name="SAPBEXrevision" hidden="1">6</definedName>
    <definedName name="SAPBEXrevision_Plan" hidden="1">2</definedName>
    <definedName name="SAPBEXsysID" hidden="1">"PBW"</definedName>
    <definedName name="SAPBEXwbID" hidden="1">"3NAERQA6H5CV89KLUJUEH447U"</definedName>
    <definedName name="SAPBEXwbID_Plan" hidden="1">"44IGYIZ130YRV2IVIILP4L86L"</definedName>
    <definedName name="SAPCrosstab2" localSheetId="11">#REF!</definedName>
    <definedName name="SAPCrosstab2">#REF!</definedName>
    <definedName name="SAPFuncF4Help" localSheetId="11" hidden="1">Main.SAPF4Help()</definedName>
    <definedName name="SAPFuncF4Help" localSheetId="3" hidden="1">Main.SAPF4Help()</definedName>
    <definedName name="SAPFuncF4Help" hidden="1">Main.SAPF4Help()</definedName>
    <definedName name="SAPFuncF4HelpPwC1" localSheetId="11" hidden="1">Main.SAPF4Help()</definedName>
    <definedName name="SAPFuncF4HelpPwC1" localSheetId="3" hidden="1">Main.SAPF4Help()</definedName>
    <definedName name="SAPFuncF4HelpPwC1" hidden="1">Main.SAPF4Help()</definedName>
    <definedName name="SAPFuncF4HelpPwC3" localSheetId="11" hidden="1">Main.SAPF4Help()</definedName>
    <definedName name="SAPFuncF4HelpPwC3" localSheetId="3" hidden="1">Main.SAPF4Help()</definedName>
    <definedName name="SAPFuncF4HelpPwC3" hidden="1">Main.SAPF4Help()</definedName>
    <definedName name="SAPsysID" hidden="1">"708C5W7SBKP804JT78WJ0JNKI"</definedName>
    <definedName name="SAPwbID" hidden="1">"ARS"</definedName>
    <definedName name="saraaksdf" localSheetId="11"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localSheetId="3"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 localSheetId="3">#REF!</definedName>
    <definedName name="SC">#REF!</definedName>
    <definedName name="SC.py" localSheetId="3">#REF!</definedName>
    <definedName name="SC.py">#REF!</definedName>
    <definedName name="Scale" localSheetId="3">#REF!</definedName>
    <definedName name="Scale">#REF!</definedName>
    <definedName name="Scale_Dollar" localSheetId="11">IF(Scale_D_Title="Thousands",1000,IF(Scale_D_Title="Millions",1000000,1))</definedName>
    <definedName name="Scale_Dollar" localSheetId="3">IF(Scale_D_Title="Thousands",1000,IF(Scale_D_Title="Millions",1000000,1))</definedName>
    <definedName name="Scale_Dollar">IF(Scale_D_Title="Thousands",1000,IF(Scale_D_Title="Millions",1000000,1))</definedName>
    <definedName name="Scale_Volume" localSheetId="11">IF(Scale_V_Title="Mmbtu",10,1)</definedName>
    <definedName name="Scale_Volume" localSheetId="3">IF(Scale_V_Title="Mmbtu",10,1)</definedName>
    <definedName name="Scale_Volume">IF(Scale_V_Title="Mmbtu",10,1)</definedName>
    <definedName name="sced" localSheetId="11">#REF!</definedName>
    <definedName name="sced" localSheetId="3">#REF!</definedName>
    <definedName name="sced">#REF!</definedName>
    <definedName name="Scenario" localSheetId="3">#REF!</definedName>
    <definedName name="Scenario">#REF!</definedName>
    <definedName name="schedA" localSheetId="11">#REF!</definedName>
    <definedName name="schedA" localSheetId="3">#REF!</definedName>
    <definedName name="schedA">#REF!</definedName>
    <definedName name="schedA1" localSheetId="11">#REF!</definedName>
    <definedName name="schedA1">#REF!</definedName>
    <definedName name="SCHEDB" localSheetId="11">#REF!</definedName>
    <definedName name="SCHEDB">#REF!</definedName>
    <definedName name="SCHEDB1">#REF!</definedName>
    <definedName name="schedc">#REF!</definedName>
    <definedName name="schedC1">#REF!</definedName>
    <definedName name="schedD">#REF!</definedName>
    <definedName name="SCHEDULE">#REF!</definedName>
    <definedName name="ScheduleTitle" localSheetId="3">#REF!</definedName>
    <definedName name="ScheduleTitle">#REF!</definedName>
    <definedName name="ScheduleType2" localSheetId="3">#REF!</definedName>
    <definedName name="ScheduleType2">#REF!</definedName>
    <definedName name="ScheduleTypeB" localSheetId="3">#REF!</definedName>
    <definedName name="ScheduleTypeB">#REF!</definedName>
    <definedName name="ScheduleTypeTitle" localSheetId="3">#REF!</definedName>
    <definedName name="ScheduleTypeTitle">#REF!</definedName>
    <definedName name="SCHEJ" localSheetId="11">#REF!</definedName>
    <definedName name="SCHEJ">#REF!</definedName>
    <definedName name="SCICSensMinus1" localSheetId="3">#REF!</definedName>
    <definedName name="SCICSensMinus1">#REF!</definedName>
    <definedName name="SCICSensMinus1.py" localSheetId="3">#REF!</definedName>
    <definedName name="SCICSensMinus1.py">#REF!</definedName>
    <definedName name="SCICSensPlus1" localSheetId="3">#REF!</definedName>
    <definedName name="SCICSensPlus1">#REF!</definedName>
    <definedName name="SCICSensPlus1.py" localSheetId="3">#REF!</definedName>
    <definedName name="SCICSensPlus1.py">#REF!</definedName>
    <definedName name="scope1" localSheetId="3">#REF!</definedName>
    <definedName name="scope1">#REF!</definedName>
    <definedName name="sdfg" localSheetId="3">#REF!</definedName>
    <definedName name="sdfg">#REF!</definedName>
    <definedName name="SE_Int_Exp" localSheetId="3">#REF!,#REF!</definedName>
    <definedName name="SE_Int_Exp">#REF!,#REF!</definedName>
    <definedName name="Seasons" localSheetId="3">#REF!</definedName>
    <definedName name="Seasons">#REF!</definedName>
    <definedName name="seb" localSheetId="3">#REF!</definedName>
    <definedName name="seb">#REF!</definedName>
    <definedName name="sencount" hidden="1">1</definedName>
    <definedName name="sep" localSheetId="3">#REF!</definedName>
    <definedName name="sep">#REF!</definedName>
    <definedName name="set" localSheetId="3">#REF!</definedName>
    <definedName name="set">#REF!</definedName>
    <definedName name="SETTCOMP" localSheetId="11">#REF!</definedName>
    <definedName name="SETTCOMP">#REF!</definedName>
    <definedName name="SFN" localSheetId="11">#REF!</definedName>
    <definedName name="SFN">#REF!</definedName>
    <definedName name="SFV">#REF!</definedName>
    <definedName name="SHARON">#REF!</definedName>
    <definedName name="SHIP">#REF!</definedName>
    <definedName name="shit" localSheetId="11" hidden="1">{"'O&amp;M 2000'!$A$1:$T$24"}</definedName>
    <definedName name="shit" localSheetId="3" hidden="1">{"'O&amp;M 2000'!$A$1:$T$24"}</definedName>
    <definedName name="shit" hidden="1">{"'O&amp;M 2000'!$A$1:$T$24"}</definedName>
    <definedName name="shop">60000/12</definedName>
    <definedName name="SILVERFAC">#REF!</definedName>
    <definedName name="SILVERLF">#REF!</definedName>
    <definedName name="SILVERMW">#REF!</definedName>
    <definedName name="SILVERMWH">#REF!</definedName>
    <definedName name="SL_MTH" localSheetId="3">#REF!</definedName>
    <definedName name="SL_MTH">#REF!</definedName>
    <definedName name="SL_QTD" localSheetId="3">#REF!</definedName>
    <definedName name="SL_QTD">#REF!</definedName>
    <definedName name="SL_YTD" localSheetId="3">#REF!</definedName>
    <definedName name="SL_YTD">#REF!</definedName>
    <definedName name="SLData" localSheetId="3">#REF!</definedName>
    <definedName name="SLData">#REF!</definedName>
    <definedName name="SLData2">#REF!</definedName>
    <definedName name="SMALL" localSheetId="3">#REF!</definedName>
    <definedName name="SMALL">#REF!</definedName>
    <definedName name="smvol" localSheetId="11">#REF!</definedName>
    <definedName name="smvol" localSheetId="3">#REF!</definedName>
    <definedName name="smvol">#REF!</definedName>
    <definedName name="SNS" localSheetId="3">#REF!,#REF!</definedName>
    <definedName name="SNS">#REF!,#REF!</definedName>
    <definedName name="SO2BTU" localSheetId="11">#REF!</definedName>
    <definedName name="SO2BTU">#REF!</definedName>
    <definedName name="SO2INVOICE" localSheetId="11">#REF!</definedName>
    <definedName name="SO2INVOICE">#REF!</definedName>
    <definedName name="SO2LINE">#REF!</definedName>
    <definedName name="SO2TONS">#REF!</definedName>
    <definedName name="SOCGEN">#REF!</definedName>
    <definedName name="SOCGENPARIJS" localSheetId="3">#REF!,#REF!</definedName>
    <definedName name="SOCGENPARIJS">#REF!,#REF!</definedName>
    <definedName name="SODAKPGA" localSheetId="11">#REF!</definedName>
    <definedName name="SODAKPGA">#REF!</definedName>
    <definedName name="solver_cvg" hidden="1">0.0001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2</definedName>
    <definedName name="solver_rel3" hidden="1">2</definedName>
    <definedName name="solver_rel4" hidden="1">3</definedName>
    <definedName name="solver_rel5" hidden="1">3</definedName>
    <definedName name="solver_rel6" hidden="1">3</definedName>
    <definedName name="solver_rhs1" hidden="1">0</definedName>
    <definedName name="solver_rhs2" hidden="1">0</definedName>
    <definedName name="solver_rhs3" hidden="1">0</definedName>
    <definedName name="solver_rhs4" hidden="1">5320</definedName>
    <definedName name="solver_rhs5" hidden="1">214</definedName>
    <definedName name="solver_rhs6" hidden="1">350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3</definedName>
    <definedName name="solver_val" hidden="1">49</definedName>
    <definedName name="SOURCE" localSheetId="11">#REF!</definedName>
    <definedName name="SOURCE">#REF!</definedName>
    <definedName name="SPECINVLINE" localSheetId="11">#REF!</definedName>
    <definedName name="SPECINVLINE">#REF!</definedName>
    <definedName name="SpecTermBfts" localSheetId="3">#REF!</definedName>
    <definedName name="SpecTermBfts">#REF!</definedName>
    <definedName name="SpecTermBfts.py" localSheetId="3">#REF!</definedName>
    <definedName name="SpecTermBfts.py">#REF!</definedName>
    <definedName name="SPS_COS" localSheetId="3">#REF!</definedName>
    <definedName name="SPS_COS">#REF!</definedName>
    <definedName name="SSCOMMALLOC" localSheetId="11">#REF!</definedName>
    <definedName name="SSCOMMALLOC" localSheetId="3">#REF!</definedName>
    <definedName name="SSCOMMALLOC">#REF!</definedName>
    <definedName name="STAAL" localSheetId="11">#REF!</definedName>
    <definedName name="STAAL">#REF!</definedName>
    <definedName name="start" localSheetId="11">#REF!</definedName>
    <definedName name="start">#REF!</definedName>
    <definedName name="stat">#REF!</definedName>
    <definedName name="StatAmtCol" localSheetId="11">#REF!</definedName>
    <definedName name="StatAmtCol">#REF!</definedName>
    <definedName name="State" localSheetId="3">#REF!</definedName>
    <definedName name="State">#REF!</definedName>
    <definedName name="STATEIS" localSheetId="11">#REF!</definedName>
    <definedName name="STATEIS" localSheetId="3">#REF!</definedName>
    <definedName name="STATEIS">#REF!</definedName>
    <definedName name="StateTax" localSheetId="3">#REF!</definedName>
    <definedName name="StateTax">#REF!</definedName>
    <definedName name="Station">1</definedName>
    <definedName name="Status" localSheetId="3">#REF!</definedName>
    <definedName name="Status">#REF!</definedName>
    <definedName name="step1" localSheetId="3">#REF!</definedName>
    <definedName name="step1">#REF!</definedName>
    <definedName name="step2" localSheetId="3">#REF!</definedName>
    <definedName name="step2">#REF!</definedName>
    <definedName name="STILL1040" localSheetId="3">#REF!</definedName>
    <definedName name="STILL1040">#REF!</definedName>
    <definedName name="STMTA" localSheetId="11">#REF!</definedName>
    <definedName name="STMTA" localSheetId="3">#REF!</definedName>
    <definedName name="STMTA">#REF!</definedName>
    <definedName name="STMTB" localSheetId="11">#REF!</definedName>
    <definedName name="STMTB">#REF!</definedName>
    <definedName name="STMTC_D1" localSheetId="11">#REF!</definedName>
    <definedName name="STMTC_D1">#REF!</definedName>
    <definedName name="STMTC_D2">#REF!</definedName>
    <definedName name="STMTC_D3">#REF!</definedName>
    <definedName name="STMTE">#REF!</definedName>
    <definedName name="STMTE2">#REF!</definedName>
    <definedName name="STMTF">#REF!</definedName>
    <definedName name="STMTH1P1">#REF!</definedName>
    <definedName name="STMTH1P2">#REF!</definedName>
    <definedName name="STMTH1P3">#REF!</definedName>
    <definedName name="STMTH1P4">#REF!</definedName>
    <definedName name="STMTH2P1">#REF!</definedName>
    <definedName name="STMTH2P2">#REF!</definedName>
    <definedName name="STMTH3">#REF!</definedName>
    <definedName name="STMTH4P1">#REF!</definedName>
    <definedName name="STMTH4P2">#REF!</definedName>
    <definedName name="STMTI1A1">#REF!</definedName>
    <definedName name="STMTI1A2">#REF!</definedName>
    <definedName name="STMTI1A3">#REF!</definedName>
    <definedName name="STMTI1D1">#REF!</definedName>
    <definedName name="STMTI1D2">#REF!</definedName>
    <definedName name="Storage" localSheetId="3">#REF!</definedName>
    <definedName name="Storage">#REF!</definedName>
    <definedName name="STORAGEFDD" localSheetId="11">#REF!</definedName>
    <definedName name="STORAGEFDD" localSheetId="3">#REF!</definedName>
    <definedName name="STORAGEFDD">#REF!</definedName>
    <definedName name="STORAGESVC" localSheetId="11">#REF!</definedName>
    <definedName name="STORAGESVC">#REF!</definedName>
    <definedName name="Stores_by_Division__R__D__S">#REF!</definedName>
    <definedName name="Stores_by_State__City">#REF!</definedName>
    <definedName name="strat1">#REF!</definedName>
    <definedName name="STRATE">#REF!</definedName>
    <definedName name="SUB4_31" localSheetId="11">#REF!</definedName>
    <definedName name="SUB4_31">#REF!</definedName>
    <definedName name="SUB4_8" localSheetId="11">#REF!</definedName>
    <definedName name="SUB4_8">#REF!</definedName>
    <definedName name="SUM" localSheetId="11">#REF!</definedName>
    <definedName name="SUM">#REF!</definedName>
    <definedName name="Sum_Calculation">#REF!</definedName>
    <definedName name="SUMBILL">#REF!</definedName>
    <definedName name="SumForecast">#REF!</definedName>
    <definedName name="SumHistoric">#REF!</definedName>
    <definedName name="summa">#REF!</definedName>
    <definedName name="Summary">#REF!</definedName>
    <definedName name="SUMMARY_MARGIN.A" localSheetId="3">#REF!</definedName>
    <definedName name="SUMMARY_MARGIN.A">#REF!</definedName>
    <definedName name="SUMMARY_MARGIN.A1" localSheetId="3">#REF!</definedName>
    <definedName name="SUMMARY_MARGIN.A1">#REF!</definedName>
    <definedName name="SUMMARY_MARGIN.A2" localSheetId="3">#REF!</definedName>
    <definedName name="SUMMARY_MARGIN.A2">#REF!</definedName>
    <definedName name="SUMMARY_MARGIN.B" localSheetId="3">#REF!</definedName>
    <definedName name="SUMMARY_MARGIN.B">#REF!</definedName>
    <definedName name="SUMMARY_MARGIN.B1" localSheetId="3">#REF!</definedName>
    <definedName name="SUMMARY_MARGIN.B1">#REF!</definedName>
    <definedName name="SUMMARY_MARGIN.C" localSheetId="3">#REF!</definedName>
    <definedName name="SUMMARY_MARGIN.C">#REF!</definedName>
    <definedName name="SUMMARY_MARGIN.D" localSheetId="3">#REF!</definedName>
    <definedName name="SUMMARY_MARGIN.D">#REF!</definedName>
    <definedName name="SUMMARY_MARGIN.E" localSheetId="3">#REF!</definedName>
    <definedName name="SUMMARY_MARGIN.E">#REF!</definedName>
    <definedName name="SUMMARY1" localSheetId="11">#REF!</definedName>
    <definedName name="SUMMARY1" localSheetId="3">#REF!</definedName>
    <definedName name="SUMMARY1">#REF!</definedName>
    <definedName name="SUMMARY2" localSheetId="11">#REF!</definedName>
    <definedName name="SUMMARY2">#REF!</definedName>
    <definedName name="summb" localSheetId="11">#REF!</definedName>
    <definedName name="summb">#REF!</definedName>
    <definedName name="summer" localSheetId="11" hidden="1">{#N/A,#N/A,TRUE,"MarginCalc";#N/A,#N/A,TRUE,"Proposal.kW Firm";#N/A,#N/A,TRUE,"PurCalc";#N/A,#N/A,TRUE,"PurCalc Other"}</definedName>
    <definedName name="summer" localSheetId="3" hidden="1">{#N/A,#N/A,TRUE,"MarginCalc";#N/A,#N/A,TRUE,"Proposal.kW Firm";#N/A,#N/A,TRUE,"PurCalc";#N/A,#N/A,TRUE,"PurCalc Other"}</definedName>
    <definedName name="summer" hidden="1">{#N/A,#N/A,TRUE,"MarginCalc";#N/A,#N/A,TRUE,"Proposal.kW Firm";#N/A,#N/A,TRUE,"PurCalc";#N/A,#N/A,TRUE,"PurCalc Other"}</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ms" localSheetId="11">#REF!</definedName>
    <definedName name="Sums">#REF!</definedName>
    <definedName name="SumTitle">#REF!</definedName>
    <definedName name="SUPP" localSheetId="3">#REF!</definedName>
    <definedName name="SUPP">#REF!</definedName>
    <definedName name="Supplier_Imbalance" localSheetId="11">#REF!</definedName>
    <definedName name="Supplier_Imbalance" localSheetId="3">#REF!</definedName>
    <definedName name="Supplier_Imbalance">#REF!</definedName>
    <definedName name="svctech" localSheetId="3">#REF!</definedName>
    <definedName name="svctech">#REF!</definedName>
    <definedName name="Swvu.Hedge._.Data._.Sheet." localSheetId="11" hidden="1">#REF!</definedName>
    <definedName name="Swvu.Hedge._.Data._.Sheet." hidden="1">#REF!</definedName>
    <definedName name="Swvu.Hedge._.Graphs." localSheetId="11" hidden="1">#REF!</definedName>
    <definedName name="Swvu.Hedge._.Graphs." hidden="1">#REF!</definedName>
    <definedName name="synergies?" localSheetId="3">#REF!</definedName>
    <definedName name="synergies?">#REF!</definedName>
    <definedName name="t" localSheetId="11">#REF!</definedName>
    <definedName name="t">#REF!</definedName>
    <definedName name="TABLE" localSheetId="3">#REF!</definedName>
    <definedName name="TABLE">#REF!</definedName>
    <definedName name="Tablec" localSheetId="3">#REF!</definedName>
    <definedName name="Tablec">#REF!</definedName>
    <definedName name="tablee" localSheetId="3">#REF!</definedName>
    <definedName name="tablee">#REF!</definedName>
    <definedName name="tablejbh" localSheetId="3">#REF!</definedName>
    <definedName name="tablejbh">#REF!</definedName>
    <definedName name="tablemnb" localSheetId="3">#REF!</definedName>
    <definedName name="tablemnb">#REF!</definedName>
    <definedName name="TableName">"Dummy"</definedName>
    <definedName name="TableOfContents">#REF!</definedName>
    <definedName name="tablephj" localSheetId="3">#REF!</definedName>
    <definedName name="tablephj">#REF!</definedName>
    <definedName name="TABLEQWE" localSheetId="3">#REF!</definedName>
    <definedName name="TABLEQWE">#REF!</definedName>
    <definedName name="TABLERDE" localSheetId="3">#REF!</definedName>
    <definedName name="TABLERDE">#REF!</definedName>
    <definedName name="TABLEXX" localSheetId="3">#REF!</definedName>
    <definedName name="TABLEXX">#REF!</definedName>
    <definedName name="tablez" localSheetId="3">#REF!</definedName>
    <definedName name="tablez">#REF!</definedName>
    <definedName name="target" localSheetId="3">#REF!</definedName>
    <definedName name="target">#REF!</definedName>
    <definedName name="Tax" localSheetId="11">#REF!</definedName>
    <definedName name="Tax">#REF!</definedName>
    <definedName name="Tax_rate" localSheetId="3">#REF!</definedName>
    <definedName name="Tax_rate">#REF!</definedName>
    <definedName name="taxcalc" localSheetId="3">#REF!</definedName>
    <definedName name="taxcalc">#REF!</definedName>
    <definedName name="Taxes" localSheetId="3">#REF!</definedName>
    <definedName name="Taxes">#REF!</definedName>
    <definedName name="TAXFORMULA" localSheetId="11">#REF!</definedName>
    <definedName name="TAXFORMULA" localSheetId="3">#REF!</definedName>
    <definedName name="TAXFORMULA">#REF!</definedName>
    <definedName name="taxrate">0.396</definedName>
    <definedName name="tbl2006_Shared_Service">#REF!</definedName>
    <definedName name="tbl2006_SS_Labor">#REF!</definedName>
    <definedName name="tbl2006_SS_Plant">#REF!</definedName>
    <definedName name="TBLHeader">#REF!</definedName>
    <definedName name="TE" localSheetId="3">#REF!</definedName>
    <definedName name="TE">#REF!</definedName>
    <definedName name="temp" localSheetId="3">#REF!</definedName>
    <definedName name="temp">#REF!</definedName>
    <definedName name="temps" localSheetId="3">#REF!</definedName>
    <definedName name="temps">#REF!</definedName>
    <definedName name="TERMS" localSheetId="3">#REF!</definedName>
    <definedName name="TERMS">#REF!</definedName>
    <definedName name="test" localSheetId="6" hidden="1">{#N/A,#N/A,TRUE,"Facility-Input";#N/A,#N/A,TRUE,"Graphs";#N/A,#N/A,TRUE,"TOTAL"}</definedName>
    <definedName name="test" localSheetId="11" hidden="1">{#N/A,#N/A,TRUE,"Facility-Input";#N/A,#N/A,TRUE,"Graphs";#N/A,#N/A,TRUE,"TOTAL"}</definedName>
    <definedName name="test" localSheetId="3" hidden="1">{#N/A,#N/A,TRUE,"Facility-Input";#N/A,#N/A,TRUE,"Graphs";#N/A,#N/A,TRUE,"TOTAL"}</definedName>
    <definedName name="test" hidden="1">{"LBO Summary",#N/A,FALSE,"Summary"}</definedName>
    <definedName name="TEST1" localSheetId="6">#REF!</definedName>
    <definedName name="TEST1" localSheetId="11">#REF!</definedName>
    <definedName name="TEST1" localSheetId="3">#REF!</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6" hidden="1">{"LBO Summary",#N/A,FALSE,"Summary";"Income Statement",#N/A,FALSE,"Model";"Cash Flow",#N/A,FALSE,"Model";"Balance Sheet",#N/A,FALSE,"Model";"Working Capital",#N/A,FALSE,"Model";"Pro Forma Balance Sheets",#N/A,FALSE,"PFBS";"Debt Balances",#N/A,FALSE,"Model";"Fee Schedules",#N/A,FALSE,"Model"}</definedName>
    <definedName name="test10" localSheetId="11" hidden="1">{"LBO Summary",#N/A,FALSE,"Summary";"Income Statement",#N/A,FALSE,"Model";"Cash Flow",#N/A,FALSE,"Model";"Balance Sheet",#N/A,FALSE,"Model";"Working Capital",#N/A,FALSE,"Model";"Pro Forma Balance Sheets",#N/A,FALSE,"PFBS";"Debt Balances",#N/A,FALSE,"Model";"Fee Schedules",#N/A,FALSE,"Model"}</definedName>
    <definedName name="test10" localSheetId="3"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6" hidden="1">{"LBO Summary",#N/A,FALSE,"Summary"}</definedName>
    <definedName name="test11" localSheetId="11" hidden="1">{"LBO Summary",#N/A,FALSE,"Summary"}</definedName>
    <definedName name="test11" localSheetId="3" hidden="1">{"LBO Summary",#N/A,FALSE,"Summary"}</definedName>
    <definedName name="test11" hidden="1">{"LBO Summary",#N/A,FALSE,"Summary"}</definedName>
    <definedName name="test12" localSheetId="6" hidden="1">{"assumptions",#N/A,FALSE,"Scenario 1";"valuation",#N/A,FALSE,"Scenario 1"}</definedName>
    <definedName name="test12" localSheetId="11" hidden="1">{"assumptions",#N/A,FALSE,"Scenario 1";"valuation",#N/A,FALSE,"Scenario 1"}</definedName>
    <definedName name="test12" localSheetId="3" hidden="1">{"assumptions",#N/A,FALSE,"Scenario 1";"valuation",#N/A,FALSE,"Scenario 1"}</definedName>
    <definedName name="test12" hidden="1">{"assumptions",#N/A,FALSE,"Scenario 1";"valuation",#N/A,FALSE,"Scenario 1"}</definedName>
    <definedName name="test13" localSheetId="6" hidden="1">{"LBO Summary",#N/A,FALSE,"Summary"}</definedName>
    <definedName name="test13" localSheetId="11" hidden="1">{"LBO Summary",#N/A,FALSE,"Summary"}</definedName>
    <definedName name="test13" localSheetId="3" hidden="1">{"LBO Summary",#N/A,FALSE,"Summary"}</definedName>
    <definedName name="test13" hidden="1">{"LBO Summary",#N/A,FALSE,"Summary"}</definedName>
    <definedName name="test14" localSheetId="6" hidden="1">{"LBO Summary",#N/A,FALSE,"Summary";"Income Statement",#N/A,FALSE,"Model";"Cash Flow",#N/A,FALSE,"Model";"Balance Sheet",#N/A,FALSE,"Model";"Working Capital",#N/A,FALSE,"Model";"Pro Forma Balance Sheets",#N/A,FALSE,"PFBS";"Debt Balances",#N/A,FALSE,"Model";"Fee Schedules",#N/A,FALSE,"Model"}</definedName>
    <definedName name="test14" localSheetId="11" hidden="1">{"LBO Summary",#N/A,FALSE,"Summary";"Income Statement",#N/A,FALSE,"Model";"Cash Flow",#N/A,FALSE,"Model";"Balance Sheet",#N/A,FALSE,"Model";"Working Capital",#N/A,FALSE,"Model";"Pro Forma Balance Sheets",#N/A,FALSE,"PFBS";"Debt Balances",#N/A,FALSE,"Model";"Fee Schedules",#N/A,FALSE,"Model"}</definedName>
    <definedName name="test14" localSheetId="3"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6" hidden="1">{"LBO Summary",#N/A,FALSE,"Summary";"Income Statement",#N/A,FALSE,"Model";"Cash Flow",#N/A,FALSE,"Model";"Balance Sheet",#N/A,FALSE,"Model";"Working Capital",#N/A,FALSE,"Model";"Pro Forma Balance Sheets",#N/A,FALSE,"PFBS";"Debt Balances",#N/A,FALSE,"Model";"Fee Schedules",#N/A,FALSE,"Model"}</definedName>
    <definedName name="test15" localSheetId="11" hidden="1">{"LBO Summary",#N/A,FALSE,"Summary";"Income Statement",#N/A,FALSE,"Model";"Cash Flow",#N/A,FALSE,"Model";"Balance Sheet",#N/A,FALSE,"Model";"Working Capital",#N/A,FALSE,"Model";"Pro Forma Balance Sheets",#N/A,FALSE,"PFBS";"Debt Balances",#N/A,FALSE,"Model";"Fee Schedules",#N/A,FALSE,"Model"}</definedName>
    <definedName name="test15" localSheetId="3"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6" hidden="1">{"LBO Summary",#N/A,FALSE,"Summary";"Income Statement",#N/A,FALSE,"Model";"Cash Flow",#N/A,FALSE,"Model";"Balance Sheet",#N/A,FALSE,"Model";"Working Capital",#N/A,FALSE,"Model";"Pro Forma Balance Sheets",#N/A,FALSE,"PFBS";"Debt Balances",#N/A,FALSE,"Model";"Fee Schedules",#N/A,FALSE,"Model"}</definedName>
    <definedName name="test16" localSheetId="11" hidden="1">{"LBO Summary",#N/A,FALSE,"Summary";"Income Statement",#N/A,FALSE,"Model";"Cash Flow",#N/A,FALSE,"Model";"Balance Sheet",#N/A,FALSE,"Model";"Working Capital",#N/A,FALSE,"Model";"Pro Forma Balance Sheets",#N/A,FALSE,"PFBS";"Debt Balances",#N/A,FALSE,"Model";"Fee Schedules",#N/A,FALSE,"Model"}</definedName>
    <definedName name="test16" localSheetId="3"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6">#REF!</definedName>
    <definedName name="TEST2" localSheetId="11">#REF!</definedName>
    <definedName name="TEST2" localSheetId="3">#REF!</definedName>
    <definedName name="test2" hidden="1">{"LBO Summary",#N/A,FALSE,"Summary"}</definedName>
    <definedName name="test4" localSheetId="6" hidden="1">{"assumptions",#N/A,FALSE,"Scenario 1";"valuation",#N/A,FALSE,"Scenario 1"}</definedName>
    <definedName name="test4" localSheetId="11" hidden="1">{"assumptions",#N/A,FALSE,"Scenario 1";"valuation",#N/A,FALSE,"Scenario 1"}</definedName>
    <definedName name="test4" localSheetId="3" hidden="1">{"assumptions",#N/A,FALSE,"Scenario 1";"valuation",#N/A,FALSE,"Scenario 1"}</definedName>
    <definedName name="test4" hidden="1">{"assumptions",#N/A,FALSE,"Scenario 1";"valuation",#N/A,FALSE,"Scenario 1"}</definedName>
    <definedName name="test6" localSheetId="6" hidden="1">{"LBO Summary",#N/A,FALSE,"Summary"}</definedName>
    <definedName name="test6" localSheetId="11" hidden="1">{"LBO Summary",#N/A,FALSE,"Summary"}</definedName>
    <definedName name="test6" localSheetId="3" hidden="1">{"LBO Summary",#N/A,FALSE,"Summary"}</definedName>
    <definedName name="test6" hidden="1">{"LBO Summary",#N/A,FALSE,"Summary"}</definedName>
    <definedName name="testc" localSheetId="11"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 localSheetId="3"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stcust">#REF!</definedName>
    <definedName name="testdate">#REF!</definedName>
    <definedName name="TESTHKEY">#REF!</definedName>
    <definedName name="TESTKEYS">#REF!</definedName>
    <definedName name="testkwh">#REF!</definedName>
    <definedName name="TESTVKEY">#REF!</definedName>
    <definedName name="TextRefCopyRangeCount" hidden="1">1</definedName>
    <definedName name="th" hidden="1">39620.8637037037</definedName>
    <definedName name="thou" localSheetId="11">#REF!</definedName>
    <definedName name="thou">#REF!</definedName>
    <definedName name="Thousands" localSheetId="11">#REF!</definedName>
    <definedName name="Thousands" localSheetId="3">#REF!</definedName>
    <definedName name="Thousands">#REF!</definedName>
    <definedName name="Time" hidden="1">"b1"</definedName>
    <definedName name="TimeSeries" localSheetId="3">#REF!</definedName>
    <definedName name="TimeSeries">#REF!</definedName>
    <definedName name="TITLE" localSheetId="11">#REF!</definedName>
    <definedName name="TITLE" localSheetId="3">#REF!</definedName>
    <definedName name="TITLE">#REF!</definedName>
    <definedName name="Title_Main">"Regulated Distribution"</definedName>
    <definedName name="Title_Sub">"2011 Budget"</definedName>
    <definedName name="TM1REBUILDOPTION">1</definedName>
    <definedName name="TMCFAC" localSheetId="3">#REF!</definedName>
    <definedName name="TMCFAC">#REF!</definedName>
    <definedName name="TMCLF" localSheetId="3">#REF!</definedName>
    <definedName name="TMCLF">#REF!</definedName>
    <definedName name="TMCMW" localSheetId="3">#REF!</definedName>
    <definedName name="TMCMW">#REF!</definedName>
    <definedName name="TMCMWH">#REF!</definedName>
    <definedName name="To_be_Funded" localSheetId="11">#REF!</definedName>
    <definedName name="To_be_Funded">#REF!</definedName>
    <definedName name="To_be_Funded_Eur" localSheetId="11">#REF!</definedName>
    <definedName name="To_be_Funded_Eur">#REF!</definedName>
    <definedName name="TOKAI" localSheetId="11">#REF!</definedName>
    <definedName name="TOKAI">#REF!</definedName>
    <definedName name="Tons" localSheetId="3">#REF!</definedName>
    <definedName name="Tons">#REF!</definedName>
    <definedName name="TopicList" localSheetId="3">OFFSET(#REF!,0,0,COUNTA(#REF!),4)</definedName>
    <definedName name="TopicList">OFFSET(#REF!,0,0,COUNTA(#REF!),4)</definedName>
    <definedName name="Topside_Summary__3rd_Quarter" localSheetId="11">#REF!</definedName>
    <definedName name="Topside_Summary__3rd_Quarter">#REF!</definedName>
    <definedName name="Tota_Deferred" localSheetId="3">#REF!</definedName>
    <definedName name="Tota_Deferred">#REF!</definedName>
    <definedName name="TOTAL" localSheetId="11">#REF!</definedName>
    <definedName name="TOTAL">#REF!</definedName>
    <definedName name="TOTAL180S" localSheetId="11">#REF!</definedName>
    <definedName name="TOTAL180S" localSheetId="3">#REF!</definedName>
    <definedName name="TOTAL180S">#REF!</definedName>
    <definedName name="TotalExNonExHeadCount" localSheetId="11">#REF!</definedName>
    <definedName name="TotalExNonExHeadCount">#REF!</definedName>
    <definedName name="TotalFunctionHeadCount" localSheetId="11">#REF!</definedName>
    <definedName name="TotalFunctionHeadCount">#REF!</definedName>
    <definedName name="TotalRecAOCI158" localSheetId="3">#REF!</definedName>
    <definedName name="TotalRecAOCI158">#REF!</definedName>
    <definedName name="TotalRecAOCI158.py" localSheetId="3">#REF!</definedName>
    <definedName name="TotalRecAOCI158.py">#REF!</definedName>
    <definedName name="TotalRecOCI158.py" localSheetId="3">#REF!</definedName>
    <definedName name="TotalRecOCI158.py">#REF!</definedName>
    <definedName name="totals" localSheetId="11">#REF!</definedName>
    <definedName name="totals" localSheetId="3">#REF!</definedName>
    <definedName name="totals">#REF!</definedName>
    <definedName name="TOTPGA" localSheetId="11">#REF!</definedName>
    <definedName name="TOTPGA">#REF!</definedName>
    <definedName name="TOTPIPE" localSheetId="11">#REF!</definedName>
    <definedName name="TOTPIPE">#REF!</definedName>
    <definedName name="TP" localSheetId="3">#REF!</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 localSheetId="3">#REF!</definedName>
    <definedName name="TPA">#REF!</definedName>
    <definedName name="TPSMgmtRev1" localSheetId="3">#REF!</definedName>
    <definedName name="TPSMgmtRev1">#REF!</definedName>
    <definedName name="TPSMgmtRev2" localSheetId="3">#REF!</definedName>
    <definedName name="TPSMgmtRev2">#REF!</definedName>
    <definedName name="TPSNIWalk" localSheetId="3">#REF!</definedName>
    <definedName name="TPSNIWalk">#REF!</definedName>
    <definedName name="TPSQPack1" localSheetId="3">#REF!</definedName>
    <definedName name="TPSQPack1">#REF!</definedName>
    <definedName name="TPSQPack2" localSheetId="3">#REF!</definedName>
    <definedName name="TPSQPack2">#REF!</definedName>
    <definedName name="TR" localSheetId="3">#REF!</definedName>
    <definedName name="TR">#REF!</definedName>
    <definedName name="TrackerCust">#REF!</definedName>
    <definedName name="TrackerPrice">#REF!</definedName>
    <definedName name="TRADE" localSheetId="3">#REF!</definedName>
    <definedName name="TRADE">#REF!</definedName>
    <definedName name="Trans_name" localSheetId="11">#REF!</definedName>
    <definedName name="Trans_name">#REF!</definedName>
    <definedName name="TRANSACTION_NAME" localSheetId="3">#REF!</definedName>
    <definedName name="TRANSACTION_NAME">#REF!</definedName>
    <definedName name="TRANX_NAME" localSheetId="3">#REF!</definedName>
    <definedName name="TRANX_NAME">#REF!</definedName>
    <definedName name="treeList" hidden="1">"00000000000000000000000000000000000000000000000000000000000000000000000000000000000000000000000000000000000000000000000000000000000000000000000000000000000000000000000000000000000000000000000000000000"</definedName>
    <definedName name="trend">0.06</definedName>
    <definedName name="TrendNY" localSheetId="3">#REF!</definedName>
    <definedName name="TrendNY">#REF!</definedName>
    <definedName name="TrendNY.py" localSheetId="3">#REF!</definedName>
    <definedName name="TrendNY.py">#REF!</definedName>
    <definedName name="TrendNYdiscl" localSheetId="3">#REF!</definedName>
    <definedName name="TrendNYdiscl">#REF!</definedName>
    <definedName name="TrendNYdiscl.py" localSheetId="3">#REF!</definedName>
    <definedName name="TrendNYdiscl.py">#REF!</definedName>
    <definedName name="Trial_Balance" localSheetId="11">#REF!</definedName>
    <definedName name="Trial_Balance" localSheetId="3">#REF!</definedName>
    <definedName name="Trial_Balance">#REF!</definedName>
    <definedName name="ttqtrqtggdsata" localSheetId="11" hidden="1">{"LCIIRECON",#N/A,FALSE,"LCII";"LCISRECON",#N/A,FALSE,"LCIS";"LCIMRECON",#N/A,FALSE,"LCIM";"LCITRECON",#N/A,FALSE,"LCIT";"CONSM1",#N/A,FALSE,"94FED"}</definedName>
    <definedName name="ttqtrqtggdsata" localSheetId="3" hidden="1">{"LCIIRECON",#N/A,FALSE,"LCII";"LCISRECON",#N/A,FALSE,"LCIS";"LCIMRECON",#N/A,FALSE,"LCIM";"LCITRECON",#N/A,FALSE,"LCIT";"CONSM1",#N/A,FALSE,"94FED"}</definedName>
    <definedName name="ttqtrqtggdsata" hidden="1">{"LCIIRECON",#N/A,FALSE,"LCII";"LCISRECON",#N/A,FALSE,"LCIS";"LCIMRECON",#N/A,FALSE,"LCIM";"LCITRECON",#N/A,FALSE,"LCIT";"CONSM1",#N/A,FALSE,"94FED"}</definedName>
    <definedName name="tttt" localSheetId="11" hidden="1">{#N/A,#N/A,TRUE,"Group Profit and Loss";#N/A,#N/A,TRUE,"Group Balance Sheet";#N/A,#N/A,TRUE,"Group Sales";#N/A,#N/A,TRUE,"Group Overheads";#N/A,#N/A,TRUE,"GROUP - CHANNEL SALES";#N/A,#N/A,TRUE,"GROUP - TOP 15";#N/A,#N/A,TRUE,"GROUP - DEBTORS";#N/A,#N/A,TRUE,"GROUP - KEY STATISTICS";#N/A,#N/A,TRUE,"GROUP - CAPEX";#N/A,#N/A,TRUE,"GROUP - CASHFLOW"}</definedName>
    <definedName name="tttt" localSheetId="3" hidden="1">{#N/A,#N/A,TRUE,"Group Profit and Loss";#N/A,#N/A,TRUE,"Group Balance Sheet";#N/A,#N/A,TRUE,"Group Sales";#N/A,#N/A,TRUE,"Group Overheads";#N/A,#N/A,TRUE,"GROUP - CHANNEL SALES";#N/A,#N/A,TRUE,"GROUP - TOP 15";#N/A,#N/A,TRUE,"GROUP - DEBTORS";#N/A,#N/A,TRUE,"GROUP - KEY STATISTICS";#N/A,#N/A,TRUE,"GROUP - CAPEX";#N/A,#N/A,TRUE,"GROUP - CASHFLOW"}</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U">#REF!</definedName>
    <definedName name="two" localSheetId="11">#REF!</definedName>
    <definedName name="two">#REF!</definedName>
    <definedName name="TYEnded" localSheetId="3">#REF!</definedName>
    <definedName name="TYEnded">#REF!</definedName>
    <definedName name="Type">0</definedName>
    <definedName name="Type_Descr" localSheetId="11">#REF!</definedName>
    <definedName name="Type_Descr" localSheetId="3">#REF!</definedName>
    <definedName name="Type_Descr">#REF!</definedName>
    <definedName name="TypeMonth" localSheetId="11">#REF!</definedName>
    <definedName name="TypeMonth" localSheetId="3">#REF!</definedName>
    <definedName name="TypeMonth">#REF!</definedName>
    <definedName name="TypeYear" localSheetId="11">#REF!</definedName>
    <definedName name="TypeYear" localSheetId="3">#REF!</definedName>
    <definedName name="TypeYear">#REF!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du">#REF!</definedName>
    <definedName name="UGLdiscl.py" localSheetId="3">#REF!</definedName>
    <definedName name="UGLdiscl.py">#REF!</definedName>
    <definedName name="UKMgmtRev1" localSheetId="3">#REF!</definedName>
    <definedName name="UKMgmtRev1">#REF!</definedName>
    <definedName name="UKMgmtRev2" localSheetId="3">#REF!</definedName>
    <definedName name="UKMgmtRev2">#REF!</definedName>
    <definedName name="UKNIWalk" localSheetId="3">#REF!</definedName>
    <definedName name="UKNIWalk">#REF!</definedName>
    <definedName name="UKQPack1" localSheetId="3">#REF!</definedName>
    <definedName name="UKQPack1">#REF!</definedName>
    <definedName name="UKQPack2" localSheetId="3">#REF!</definedName>
    <definedName name="UKQPack2">#REF!</definedName>
    <definedName name="UltimateTrend" localSheetId="3">#REF!</definedName>
    <definedName name="UltimateTrend">#REF!</definedName>
    <definedName name="UltimateTrend.py" localSheetId="3">#REF!</definedName>
    <definedName name="UltimateTrend.py">#REF!</definedName>
    <definedName name="UltimateTrendDiscl" localSheetId="3">#REF!</definedName>
    <definedName name="UltimateTrendDiscl">#REF!</definedName>
    <definedName name="UltimateTrendDiscl.py" localSheetId="3">#REF!</definedName>
    <definedName name="UltimateTrendDiscl.py">#REF!</definedName>
    <definedName name="UltimateTrendYr" localSheetId="3">#REF!</definedName>
    <definedName name="UltimateTrendYr">#REF!</definedName>
    <definedName name="UltimateTrendYr.py" localSheetId="3">#REF!</definedName>
    <definedName name="UltimateTrendYr.py">#REF!</definedName>
    <definedName name="UltimateTrendYrDiscl" localSheetId="3">#REF!</definedName>
    <definedName name="UltimateTrendYrDiscl">#REF!</definedName>
    <definedName name="UltimateTrendYrDiscl.py" localSheetId="3">#REF!</definedName>
    <definedName name="UltimateTrendYrDiscl.py">#REF!</definedName>
    <definedName name="ump" localSheetId="11">#REF!</definedName>
    <definedName name="ump" localSheetId="3">#REF!</definedName>
    <definedName name="ump">#REF!</definedName>
    <definedName name="Umpire" hidden="1">40237.7891203704</definedName>
    <definedName name="Unbundle_Rate_Base">#REF!</definedName>
    <definedName name="Unbundle_Rev_Req">#REF!</definedName>
    <definedName name="Unbundling_Unit_Cost">#REF!</definedName>
    <definedName name="Unbundling_Unit_Title">#REF!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11">#REF!</definedName>
    <definedName name="Unit">#REF!</definedName>
    <definedName name="unitcost">#REF!</definedName>
    <definedName name="UnitCost21">#REF!</definedName>
    <definedName name="UnitCost22">#REF!</definedName>
    <definedName name="UnitNo" localSheetId="3">#REF!</definedName>
    <definedName name="UnitNo">#REF!</definedName>
    <definedName name="Units" localSheetId="11">#REF!</definedName>
    <definedName name="Units">#REF!</definedName>
    <definedName name="UP">#REF!</definedName>
    <definedName name="UPSCdiscl.py" localSheetId="3">#REF!</definedName>
    <definedName name="UPSCdiscl.py">#REF!</definedName>
    <definedName name="UPSCdisclProVal" localSheetId="3">#REF!</definedName>
    <definedName name="UPSCdisclProVal">#REF!</definedName>
    <definedName name="usb" localSheetId="11">#REF!</definedName>
    <definedName name="usb" localSheetId="3">#REF!</definedName>
    <definedName name="usb">#REF!</definedName>
    <definedName name="USPG" localSheetId="3">#REF!</definedName>
    <definedName name="USPG">#REF!</definedName>
    <definedName name="USU_ED_Margin_Analysis" localSheetId="11">#REF!</definedName>
    <definedName name="USU_ED_Margin_Analysis" localSheetId="3">#REF!</definedName>
    <definedName name="USU_ED_Margin_Analysis">#REF!</definedName>
    <definedName name="utility">#REF!</definedName>
    <definedName name="utilstt">#REF!</definedName>
    <definedName name="UTOdiscl.py" localSheetId="3">#REF!</definedName>
    <definedName name="UTOdiscl.py">#REF!</definedName>
    <definedName name="UTOdisclProVal" localSheetId="3">#REF!</definedName>
    <definedName name="UTOdisclProVal">#REF!</definedName>
    <definedName name="UYT" localSheetId="3" hidden="1">#REF!</definedName>
    <definedName name="UYT" hidden="1">#REF!</definedName>
    <definedName name="ValDate" localSheetId="11">#REF!</definedName>
    <definedName name="ValDate" localSheetId="3">#REF!</definedName>
    <definedName name="ValDate">#REF!</definedName>
    <definedName name="Validation" localSheetId="3">#REF!</definedName>
    <definedName name="Validation">#REF!</definedName>
    <definedName name="Valuation_date" localSheetId="3">#REF!</definedName>
    <definedName name="Valuation_date">#REF!</definedName>
    <definedName name="Valuation_end_date" localSheetId="3">#REF!</definedName>
    <definedName name="Valuation_end_date">#REF!</definedName>
    <definedName name="Value" localSheetId="6" hidden="1">{"assumptions",#N/A,FALSE,"Scenario 1";"valuation",#N/A,FALSE,"Scenario 1"}</definedName>
    <definedName name="Value" localSheetId="11" hidden="1">{"assumptions",#N/A,FALSE,"Scenario 1";"valuation",#N/A,FALSE,"Scenario 1"}</definedName>
    <definedName name="Value" localSheetId="3" hidden="1">{"assumptions",#N/A,FALSE,"Scenario 1";"valuation",#N/A,FALSE,"Scenario 1"}</definedName>
    <definedName name="Value" hidden="1">{"assumptions",#N/A,FALSE,"Scenario 1";"valuation",#N/A,FALSE,"Scenario 1"}</definedName>
    <definedName name="VarAnalPrn1" localSheetId="11">#REF!</definedName>
    <definedName name="VarAnalPrn1">#REF!</definedName>
    <definedName name="VarNorm" localSheetId="11">OFFSET(#REF!,0,0,[0]!NumRows-1,20)</definedName>
    <definedName name="VarNorm" localSheetId="3">OFFSET(#REF!,0,0,[0]!NumRows-1,20)</definedName>
    <definedName name="VarNorm">OFFSET(#REF!,0,0,[0]!NumRows-1,20)</definedName>
    <definedName name="VegetationMgmtPull" localSheetId="11">#REF!</definedName>
    <definedName name="VegetationMgmtPull">#REF!</definedName>
    <definedName name="verify" localSheetId="3">#REF!</definedName>
    <definedName name="verify">#REF!</definedName>
    <definedName name="Version" hidden="1">"a1"</definedName>
    <definedName name="Versions" localSheetId="11">{"0 + 12","1 + 11","2 + 10","3 + 9","4 + 8","5 + 7","6 + 6","7 + 5","8 + 4","9 + 3","10 + 2","11 + 1","12 + 0"}</definedName>
    <definedName name="Versions" localSheetId="3">{"0 + 12","1 + 11","2 + 10","3 + 9","4 + 8","5 + 7","6 + 6","7 + 5","8 + 4","9 + 3","10 + 2","11 + 1","12 + 0"}</definedName>
    <definedName name="Versions">{"0 + 12","1 + 11","2 + 10","3 + 9","4 + 8","5 + 7","6 + 6","7 + 5","8 + 4","9 + 3","10 + 2","11 + 1","12 + 0"}</definedName>
    <definedName name="VLYPL" localSheetId="3">#REF!</definedName>
    <definedName name="VLYPL">#REF!</definedName>
    <definedName name="volcosts" localSheetId="11">#REF!</definedName>
    <definedName name="volcosts" localSheetId="3">#REF!</definedName>
    <definedName name="volcosts">#REF!</definedName>
    <definedName name="VOLKSBANK" localSheetId="11">#REF!</definedName>
    <definedName name="VOLKSBANK">#REF!</definedName>
    <definedName name="Volume" localSheetId="11">#REF!</definedName>
    <definedName name="Volume">#REF!</definedName>
    <definedName name="VOPPL" localSheetId="3">#REF!</definedName>
    <definedName name="VOPPL">#REF!</definedName>
    <definedName name="Vorjahr" localSheetId="11">#REF!</definedName>
    <definedName name="Vorjahr">#REF!</definedName>
    <definedName name="VPBSAS" localSheetId="3">#REF!,#REF!,#REF!</definedName>
    <definedName name="VPBSAS">#REF!,#REF!,#REF!</definedName>
    <definedName name="WACOG" localSheetId="11">#REF!</definedName>
    <definedName name="WACOG">#REF!</definedName>
    <definedName name="Weather_Comparison_to_Prior_Year" localSheetId="11">#REF!</definedName>
    <definedName name="Weather_Comparison_to_Prior_Year">#REF!</definedName>
    <definedName name="Weather_Summary_PY">#REF!</definedName>
    <definedName name="WELL_NAMES">#REF!</definedName>
    <definedName name="WESTPLAINS_ENERGY">#REF!</definedName>
    <definedName name="wfold">#REF!</definedName>
    <definedName name="what" localSheetId="3">#REF!</definedName>
    <definedName name="what">#REF!</definedName>
    <definedName name="what02" localSheetId="3">#REF!</definedName>
    <definedName name="what02">#REF!</definedName>
    <definedName name="whatever" localSheetId="3">#REF!</definedName>
    <definedName name="whatever">#REF!</definedName>
    <definedName name="who" localSheetId="11">#REF!</definedName>
    <definedName name="who">#REF!</definedName>
    <definedName name="Wind_2019" localSheetId="11" hidden="1">#REF!</definedName>
    <definedName name="Wind_2019" localSheetId="3" hidden="1">#REF!</definedName>
    <definedName name="Wind_2019" hidden="1">#REF!</definedName>
    <definedName name="Wind_2019_BChart" localSheetId="11" hidden="1">#REF!</definedName>
    <definedName name="Wind_2019_BChart" localSheetId="3" hidden="1">#REF!</definedName>
    <definedName name="Wind_2019_BChart" hidden="1">#REF!</definedName>
    <definedName name="Wind_2019_Chart" localSheetId="3" hidden="1">#REF!</definedName>
    <definedName name="Wind_2019_Chart" hidden="1">#REF!</definedName>
    <definedName name="Wind_2019_Chart2" localSheetId="3" hidden="1">#REF!</definedName>
    <definedName name="Wind_2019_Chart2" hidden="1">#REF!</definedName>
    <definedName name="Wind_2019_Chart3" localSheetId="3" hidden="1">#REF!</definedName>
    <definedName name="Wind_2019_Chart3" hidden="1">#REF!</definedName>
    <definedName name="Witnesses" localSheetId="3">#REF!</definedName>
    <definedName name="Witnesses">#REF!</definedName>
    <definedName name="wkpprojfact">0</definedName>
    <definedName name="WolfHills" localSheetId="3">#REF!</definedName>
    <definedName name="WolfHills">#REF!</definedName>
    <definedName name="Workers_Comp_GTDs" localSheetId="3">#REF!</definedName>
    <definedName name="Workers_Comp_GTDs">#REF!</definedName>
    <definedName name="Worksheets_List_Header" localSheetId="11">#REF!</definedName>
    <definedName name="Worksheets_List_Header">#REF!</definedName>
    <definedName name="Worksheets_List_Start" localSheetId="11">#REF!</definedName>
    <definedName name="Worksheets_List_Start">#REF!</definedName>
    <definedName name="wrn.10a." localSheetId="11" hidden="1">{"10a P1",#N/A,FALSE,"SCH 10A";"10a P2",#N/A,FALSE,"SCH 10A";"10a P3",#N/A,FALSE,"SCH 10A";"10a P4",#N/A,FALSE,"SCH 10A";"10a P5",#N/A,FALSE,"SCH 10A";"10a P6",#N/A,FALSE,"SCH 10A";"10a P7",#N/A,FALSE,"SCH 10A";"10a P8",#N/A,FALSE,"SCH 10A";"10a P9",#N/A,FALSE,"SCH 10A";"10a P10",#N/A,FALSE,"SCH 10A";"10a Totals",#N/A,FALSE,"SCH 10A"}</definedName>
    <definedName name="wrn.10a." localSheetId="3" hidden="1">{"10a P1",#N/A,FALSE,"SCH 10A";"10a P2",#N/A,FALSE,"SCH 10A";"10a P3",#N/A,FALSE,"SCH 10A";"10a P4",#N/A,FALSE,"SCH 10A";"10a P5",#N/A,FALSE,"SCH 10A";"10a P6",#N/A,FALSE,"SCH 10A";"10a P7",#N/A,FALSE,"SCH 10A";"10a P8",#N/A,FALSE,"SCH 10A";"10a P9",#N/A,FALSE,"SCH 10A";"10a P10",#N/A,FALSE,"SCH 10A";"10a Totals",#N/A,FALSE,"SCH 10A"}</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localSheetId="11" hidden="1">{"Sch 2 P1",#N/A,FALSE,"SCH 2 BS";"Sch 2 P2",#N/A,FALSE,"SCH 2 BS";"Sch 2 P3",#N/A,FALSE,"SCH 2 BS"}</definedName>
    <definedName name="wrn.2." localSheetId="3" hidden="1">{"Sch 2 P1",#N/A,FALSE,"SCH 2 BS";"Sch 2 P2",#N/A,FALSE,"SCH 2 BS";"Sch 2 P3",#N/A,FALSE,"SCH 2 BS"}</definedName>
    <definedName name="wrn.2." hidden="1">{"Sch 2 P1",#N/A,FALSE,"SCH 2 BS";"Sch 2 P2",#N/A,FALSE,"SCH 2 BS";"Sch 2 P3",#N/A,FALSE,"SCH 2 BS"}</definedName>
    <definedName name="wrn.2A." localSheetId="11" hidden="1">{"2A Pg 1",#N/A,FALSE,"SCH 2A";"2A Pg 2",#N/A,FALSE,"SCH 2A"}</definedName>
    <definedName name="wrn.2A." localSheetId="3" hidden="1">{"2A Pg 1",#N/A,FALSE,"SCH 2A";"2A Pg 2",#N/A,FALSE,"SCH 2A"}</definedName>
    <definedName name="wrn.2A." hidden="1">{"2A Pg 1",#N/A,FALSE,"SCH 2A";"2A Pg 2",#N/A,FALSE,"SCH 2A"}</definedName>
    <definedName name="wrn.3._.Scenarios." localSheetId="11" hidden="1">{"full model","100% Stock",FALSE,"PROFORMA";"full model","50/50",FALSE,"PROFORMA";"full model","100% Cash",FALSE,"PROFORMA"}</definedName>
    <definedName name="wrn.3._.Scenarios." localSheetId="3" hidden="1">{"full model","100% Stock",FALSE,"PROFORMA";"full model","50/50",FALSE,"PROFORMA";"full model","100% Cash",FALSE,"PROFORMA"}</definedName>
    <definedName name="wrn.3._.Scenarios." hidden="1">{"full model","100% Stock",FALSE,"PROFORMA";"full model","50/50",FALSE,"PROFORMA";"full model","100% Cash",FALSE,"PROFORMA"}</definedName>
    <definedName name="wrn.4A._.Kansas._.Only." localSheetId="11" hidden="1">{"Sch 4A Kansas Only P1",#N/A,FALSE,"SCH 4 - FXD AST";"Sch 4A Kansas Only P2",#N/A,FALSE,"SCH 4 - FXD AST"}</definedName>
    <definedName name="wrn.4A._.Kansas._.Only." localSheetId="3" hidden="1">{"Sch 4A Kansas Only P1",#N/A,FALSE,"SCH 4 - FXD AST";"Sch 4A Kansas Only P2",#N/A,FALSE,"SCH 4 - FXD AST"}</definedName>
    <definedName name="wrn.4A._.Kansas._.Only." hidden="1">{"Sch 4A Kansas Only P1",#N/A,FALSE,"SCH 4 - FXD AST";"Sch 4A Kansas Only P2",#N/A,FALSE,"SCH 4 - FXD AST"}</definedName>
    <definedName name="wrn.8B." localSheetId="11" hidden="1">{"8B System",#N/A,FALSE,"SCH 8B";"8B Kansas Only",#N/A,FALSE,"SCH 8B";"8B Kansas Only Page 2",#N/A,FALSE,"SCH 8B"}</definedName>
    <definedName name="wrn.8B." localSheetId="3" hidden="1">{"8B System",#N/A,FALSE,"SCH 8B";"8B Kansas Only",#N/A,FALSE,"SCH 8B";"8B Kansas Only Page 2",#N/A,FALSE,"SCH 8B"}</definedName>
    <definedName name="wrn.8B." hidden="1">{"8B System",#N/A,FALSE,"SCH 8B";"8B Kansas Only",#N/A,FALSE,"SCH 8B";"8B Kansas Only Page 2",#N/A,FALSE,"SCH 8B"}</definedName>
    <definedName name="wrn.Actuals." localSheetId="11" hidden="1">{"GasDistAct",#N/A,FALSE,"Actual";"ElectDist to ElecTransAct",#N/A,FALSE,"Actual";"SGuard to CompEnergyAct",#N/A,FALSE,"Actual";"NonRegAct",#N/A,FALSE,"Actual";"ENA to TotalAct",#N/A,FALSE,"Actual";"GenCoAct",#N/A,FALSE,"Actual"}</definedName>
    <definedName name="wrn.Actuals." localSheetId="3" hidden="1">{"GasDistAct",#N/A,FALSE,"Actual";"ElectDist to ElecTransAct",#N/A,FALSE,"Actual";"SGuard to CompEnergyAct",#N/A,FALSE,"Actual";"NonRegAct",#N/A,FALSE,"Actual";"ENA to TotalAct",#N/A,FALSE,"Actual";"GenCoAct",#N/A,FALSE,"Actual"}</definedName>
    <definedName name="wrn.Actuals." hidden="1">{"GasDistAct",#N/A,FALSE,"Actual";"ElectDist to ElecTransAct",#N/A,FALSE,"Actual";"SGuard to CompEnergyAct",#N/A,FALSE,"Actual";"NonRegAct",#N/A,FALSE,"Actual";"ENA to TotalAct",#N/A,FALSE,"Actual";"GenCoAct",#N/A,FALSE,"Actual"}</definedName>
    <definedName name="wrn.All." localSheetId="11"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localSheetId="3"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localSheetId="11" hidden="1">{#N/A,#N/A,TRUE,"MarginCalc";#N/A,#N/A,TRUE,"Proposal.kW Firm";#N/A,#N/A,TRUE,"PurCalc";#N/A,#N/A,TRUE,"PurCalc Other"}</definedName>
    <definedName name="wrn.All._.Reports._.Frm.." localSheetId="3" hidden="1">{#N/A,#N/A,TRUE,"MarginCalc";#N/A,#N/A,TRUE,"Proposal.kW Firm";#N/A,#N/A,TRUE,"PurCalc";#N/A,#N/A,TRUE,"PurCalc Other"}</definedName>
    <definedName name="wrn.All._.Reports._.Frm.." hidden="1">{#N/A,#N/A,TRUE,"MarginCalc";#N/A,#N/A,TRUE,"Proposal.kW Firm";#N/A,#N/A,TRUE,"PurCalc";#N/A,#N/A,TRUE,"PurCalc Other"}</definedName>
    <definedName name="wrn.All._.Reports._.Int.." localSheetId="11" hidden="1">{#N/A,#N/A,TRUE,"MarginCalc";#N/A,#N/A,TRUE,"Proposal.kW Intrupt";#N/A,#N/A,TRUE,"PurCalc";#N/A,#N/A,TRUE,"PurCalc Other"}</definedName>
    <definedName name="wrn.All._.Reports._.Int.." localSheetId="3" hidden="1">{#N/A,#N/A,TRUE,"MarginCalc";#N/A,#N/A,TRUE,"Proposal.kW Intrupt";#N/A,#N/A,TRUE,"PurCalc";#N/A,#N/A,TRUE,"PurCalc Other"}</definedName>
    <definedName name="wrn.All._.Reports._.Int.." hidden="1">{#N/A,#N/A,TRUE,"MarginCalc";#N/A,#N/A,TRUE,"Proposal.kW Intrupt";#N/A,#N/A,TRUE,"PurCalc";#N/A,#N/A,TRUE,"PurCalc Other"}</definedName>
    <definedName name="wrn.All._.Stock_10_12_14." localSheetId="11"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3"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nncust." localSheetId="11" hidden="1">{"Anncust",#N/A,FALSE,"Voucher"}</definedName>
    <definedName name="wrn.Anncust." localSheetId="3" hidden="1">{"Anncust",#N/A,FALSE,"Voucher"}</definedName>
    <definedName name="wrn.Anncust." hidden="1">{"Anncust",#N/A,FALSE,"Voucher"}</definedName>
    <definedName name="wrn.Annual." localSheetId="11" hidden="1">{"Siebert",#N/A,FALSE,"A";"Palmer Lake",#N/A,FALSE,"A";"Monument",#N/A,FALSE,"A"}</definedName>
    <definedName name="wrn.Annual." localSheetId="3" hidden="1">{"Siebert",#N/A,FALSE,"A";"Palmer Lake",#N/A,FALSE,"A";"Monument",#N/A,FALSE,"A"}</definedName>
    <definedName name="wrn.Annual." hidden="1">{"Siebert",#N/A,FALSE,"A";"Palmer Lake",#N/A,FALSE,"A";"Monument",#N/A,FALSE,"A"}</definedName>
    <definedName name="wrn.ARREC." localSheetId="6" hidden="1">{#N/A,#N/A,FALSE,"ARREC"}</definedName>
    <definedName name="wrn.ARREC." localSheetId="11" hidden="1">{#N/A,#N/A,FALSE,"ARREC"}</definedName>
    <definedName name="wrn.ARREC." localSheetId="3" hidden="1">{#N/A,#N/A,FALSE,"ARREC"}</definedName>
    <definedName name="wrn.ARREC." hidden="1">{#N/A,#N/A,FALSE,"ARREC"}</definedName>
    <definedName name="wrn.Avg.._.Cost._.Calc.._.Total." localSheetId="11" hidden="1">{#N/A,#N/A,TRUE,"PurCalc";#N/A,#N/A,TRUE,"PurCalc Other"}</definedName>
    <definedName name="wrn.Avg.._.Cost._.Calc.._.Total." localSheetId="3" hidden="1">{#N/A,#N/A,TRUE,"PurCalc";#N/A,#N/A,TRUE,"PurCalc Other"}</definedName>
    <definedName name="wrn.Avg.._.Cost._.Calc.._.Total." hidden="1">{#N/A,#N/A,TRUE,"PurCalc";#N/A,#N/A,TRUE,"PurCalc Other"}</definedName>
    <definedName name="wrn.Avg.._.Cost._.Calc.._.UCU." localSheetId="11" hidden="1">{#N/A,#N/A,FALSE,"PurCalc"}</definedName>
    <definedName name="wrn.Avg.._.Cost._.Calc.._.UCU." localSheetId="3" hidden="1">{#N/A,#N/A,FALSE,"PurCalc"}</definedName>
    <definedName name="wrn.Avg.._.Cost._.Calc.._.UCU." hidden="1">{#N/A,#N/A,FALSE,"PurCalc"}</definedName>
    <definedName name="wrn.Budget." localSheetId="11" hidden="1">{"GasDistBud",#N/A,FALSE,"Budget";"ElecDist to ElecTransBud",#N/A,FALSE,"Budget";"SGuard to CompEnergyBud",#N/A,FALSE,"Budget";"NonRegBud",#N/A,FALSE,"Budget";"ENA to TotalBud",#N/A,FALSE,"Budget";"GenCoBud",#N/A,FALSE,"Budget"}</definedName>
    <definedName name="wrn.Budget." localSheetId="3" hidden="1">{"GasDistBud",#N/A,FALSE,"Budget";"ElecDist to ElecTransBud",#N/A,FALSE,"Budget";"SGuard to CompEnergyBud",#N/A,FALSE,"Budget";"NonRegBud",#N/A,FALSE,"Budget";"ENA to TotalBud",#N/A,FALSE,"Budget";"GenCoBud",#N/A,FALSE,"Budget"}</definedName>
    <definedName name="wrn.Budget." hidden="1">{"GasDistBud",#N/A,FALSE,"Budget";"ElecDist to ElecTransBud",#N/A,FALSE,"Budget";"SGuard to CompEnergyBud",#N/A,FALSE,"Budget";"NonRegBud",#N/A,FALSE,"Budget";"ENA to TotalBud",#N/A,FALSE,"Budget";"GenCoBud",#N/A,FALSE,"Budget"}</definedName>
    <definedName name="wrn.Collected." localSheetId="11" hidden="1">{#N/A,#N/A,FALSE,"Input"}</definedName>
    <definedName name="wrn.Collected." localSheetId="3" hidden="1">{#N/A,#N/A,FALSE,"Input"}</definedName>
    <definedName name="wrn.Collected." hidden="1">{#N/A,#N/A,FALSE,"Input"}</definedName>
    <definedName name="wrn.Cost." localSheetId="11"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localSheetId="3"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localSheetId="11"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localSheetId="3"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localSheetId="6" hidden="1">{"Retail CP pg1",#N/A,FALSE,"FACTOR3";"Retail CP pg2",#N/A,FALSE,"FACTOR3";"Retail CP pg3",#N/A,FALSE,"FACTOR3"}</definedName>
    <definedName name="wrn.CP._.Demand." localSheetId="11" hidden="1">{"Retail CP pg1",#N/A,FALSE,"FACTOR3";"Retail CP pg2",#N/A,FALSE,"FACTOR3";"Retail CP pg3",#N/A,FALSE,"FACTOR3"}</definedName>
    <definedName name="wrn.CP._.Demand." localSheetId="3" hidden="1">{"Retail CP pg1",#N/A,FALSE,"FACTOR3";"Retail CP pg2",#N/A,FALSE,"FACTOR3";"Retail CP pg3",#N/A,FALSE,"FACTOR3"}</definedName>
    <definedName name="wrn.CP._.Demand." hidden="1">{"Retail CP pg1",#N/A,FALSE,"FACTOR3";"Retail CP pg2",#N/A,FALSE,"FACTOR3";"Retail CP pg3",#N/A,FALSE,"FACTOR3"}</definedName>
    <definedName name="wrn.CP._.Demand2." localSheetId="6" hidden="1">{"Retail CP pg1",#N/A,FALSE,"FACTOR3";"Retail CP pg2",#N/A,FALSE,"FACTOR3";"Retail CP pg3",#N/A,FALSE,"FACTOR3"}</definedName>
    <definedName name="wrn.CP._.Demand2." localSheetId="11" hidden="1">{"Retail CP pg1",#N/A,FALSE,"FACTOR3";"Retail CP pg2",#N/A,FALSE,"FACTOR3";"Retail CP pg3",#N/A,FALSE,"FACTOR3"}</definedName>
    <definedName name="wrn.CP._.Demand2." localSheetId="3" hidden="1">{"Retail CP pg1",#N/A,FALSE,"FACTOR3";"Retail CP pg2",#N/A,FALSE,"FACTOR3";"Retail CP pg3",#N/A,FALSE,"FACTOR3"}</definedName>
    <definedName name="wrn.CP._.Demand2." hidden="1">{"Retail CP pg1",#N/A,FALSE,"FACTOR3";"Retail CP pg2",#N/A,FALSE,"FACTOR3";"Retail CP pg3",#N/A,FALSE,"FACTOR3"}</definedName>
    <definedName name="wrn.Dashboard._.Report." localSheetId="11"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localSheetId="3"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localSheetId="11" hidden="1">{#N/A,#N/A,TRUE,"DATA INPUTS"}</definedName>
    <definedName name="wrn.DATA._.INPUTS." localSheetId="3" hidden="1">{#N/A,#N/A,TRUE,"DATA INPUTS"}</definedName>
    <definedName name="wrn.DATA._.INPUTS." hidden="1">{#N/A,#N/A,TRUE,"DATA INPUTS"}</definedName>
    <definedName name="wrn.DDC._.Compare." localSheetId="11" hidden="1">{"DDC Comparisons",#N/A,FALSE,"99 Summer Weather Hedge"}</definedName>
    <definedName name="wrn.DDC._.Compare." localSheetId="3" hidden="1">{"DDC Comparisons",#N/A,FALSE,"99 Summer Weather Hedge"}</definedName>
    <definedName name="wrn.DDC._.Compare." hidden="1">{"DDC Comparisons",#N/A,FALSE,"99 Summer Weather Hedge"}</definedName>
    <definedName name="wrn.detalles._.total." localSheetId="11" hidden="1">{"total","abonados garantia",FALSE,"detalle19982007"}</definedName>
    <definedName name="wrn.detalles._.total." localSheetId="3" hidden="1">{"total","abonados garantia",FALSE,"detalle19982007"}</definedName>
    <definedName name="wrn.detalles._.total." hidden="1">{"total","abonados garantia",FALSE,"detalle19982007"}</definedName>
    <definedName name="wrn.Distribution._.Schedules._.External." localSheetId="11"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localSheetId="3"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localSheetId="11"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localSheetId="3"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localSheetId="6" hidden="1">{#N/A,#N/A,FALSE,"EMPPAY"}</definedName>
    <definedName name="wrn.EMPPAY." localSheetId="11" hidden="1">{#N/A,#N/A,FALSE,"EMPPAY"}</definedName>
    <definedName name="wrn.EMPPAY." localSheetId="3" hidden="1">{#N/A,#N/A,FALSE,"EMPPAY"}</definedName>
    <definedName name="wrn.EMPPAY." hidden="1">{#N/A,#N/A,FALSE,"EMPPAY"}</definedName>
    <definedName name="wrn.Firm._.Proposal." localSheetId="11" hidden="1">{#N/A,#N/A,FALSE,"Proposal.kW Firm"}</definedName>
    <definedName name="wrn.Firm._.Proposal." localSheetId="3" hidden="1">{#N/A,#N/A,FALSE,"Proposal.kW Firm"}</definedName>
    <definedName name="wrn.Firm._.Proposal." hidden="1">{#N/A,#N/A,FALSE,"Proposal.kW Firm"}</definedName>
    <definedName name="wrn.Group." localSheetId="1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 localSheetId="3"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localSheetId="1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localSheetId="3"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Hedge._.Data._.Sheet." localSheetId="11" hidden="1">{"Hedge Data Sheet",#N/A,FALSE,"99 Summer Weather Hedge"}</definedName>
    <definedName name="wrn.Hedge._.Data._.Sheet." localSheetId="3" hidden="1">{"Hedge Data Sheet",#N/A,FALSE,"99 Summer Weather Hedge"}</definedName>
    <definedName name="wrn.Hedge._.Data._.Sheet." hidden="1">{"Hedge Data Sheet",#N/A,FALSE,"99 Summer Weather Hedge"}</definedName>
    <definedName name="wrn.Hedge._.Graphs." localSheetId="11" hidden="1">{"Hedge Graphs",#N/A,FALSE,"99 Summer Weather Hedge"}</definedName>
    <definedName name="wrn.Hedge._.Graphs." localSheetId="3" hidden="1">{"Hedge Graphs",#N/A,FALSE,"99 Summer Weather Hedge"}</definedName>
    <definedName name="wrn.Hedge._.Graphs." hidden="1">{"Hedge Graphs",#N/A,FALSE,"99 Summer Weather Hedge"}</definedName>
    <definedName name="wrn.IA301." localSheetId="11" hidden="1">{#N/A,#N/A,FALSE,"301-301.1";#N/A,#N/A,FALSE,"301.2-301.3";#N/A,#N/A,FALSE,"301.4-301.5";#N/A,#N/A,FALSE,"301.6-301.7";#N/A,#N/A,FALSE,"301.8-301.9";#N/A,#N/A,FALSE,"301-A"}</definedName>
    <definedName name="wrn.IA301." localSheetId="3" hidden="1">{#N/A,#N/A,FALSE,"301-301.1";#N/A,#N/A,FALSE,"301.2-301.3";#N/A,#N/A,FALSE,"301.4-301.5";#N/A,#N/A,FALSE,"301.6-301.7";#N/A,#N/A,FALSE,"301.8-301.9";#N/A,#N/A,FALSE,"301-A"}</definedName>
    <definedName name="wrn.IA301." hidden="1">{#N/A,#N/A,FALSE,"301-301.1";#N/A,#N/A,FALSE,"301.2-301.3";#N/A,#N/A,FALSE,"301.4-301.5";#N/A,#N/A,FALSE,"301.6-301.7";#N/A,#N/A,FALSE,"301.8-301.9";#N/A,#N/A,FALSE,"301-A"}</definedName>
    <definedName name="wrn.Ilijan._.Print."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s." localSheetId="11" hidden="1">{"Inputs 1","Base",FALSE,"INPUTS";"Inputs 2","Base",FALSE,"INPUTS";"Inputs 3","Base",FALSE,"INPUTS";"Inputs 4","Base",FALSE,"INPUTS";"Inputs 5","Base",FALSE,"INPUTS"}</definedName>
    <definedName name="wrn.Inputs." localSheetId="3"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Interruptible._.Proposal." localSheetId="11" hidden="1">{#N/A,#N/A,FALSE,"Proposal.kW Intrupt"}</definedName>
    <definedName name="wrn.Interruptible._.Proposal." localSheetId="3" hidden="1">{#N/A,#N/A,FALSE,"Proposal.kW Intrupt"}</definedName>
    <definedName name="wrn.Interruptible._.Proposal." hidden="1">{#N/A,#N/A,FALSE,"Proposal.kW Intrupt"}</definedName>
    <definedName name="wrn.IPO._.Valuation." localSheetId="6" hidden="1">{"assumptions",#N/A,FALSE,"Scenario 1";"valuation",#N/A,FALSE,"Scenario 1"}</definedName>
    <definedName name="wrn.IPO._.Valuation." localSheetId="11" hidden="1">{"assumptions",#N/A,FALSE,"Scenario 1";"valuation",#N/A,FALSE,"Scenario 1"}</definedName>
    <definedName name="wrn.IPO._.Valuation." localSheetId="3" hidden="1">{"assumptions",#N/A,FALSE,"Scenario 1";"valuation",#N/A,FALSE,"Scenario 1"}</definedName>
    <definedName name="wrn.IPO._.Valuation." hidden="1">{"assumptions",#N/A,FALSE,"Scenario 1";"valuation",#N/A,FALSE,"Scenario 1"}</definedName>
    <definedName name="wrn.Kansas._.Tracker." localSheetId="11" hidden="1">{#N/A,#N/A,FALSE,"Purchases";"Misc1",#N/A,FALSE,"Miscellaneous";"Misc2",#N/A,FALSE,"Miscellaneous";"Misc6",#N/A,FALSE,"Miscellaneous";#N/A,#N/A,FALSE,"Demand";#N/A,#N/A,FALSE,"State PGA";#N/A,#N/A,FALSE,"PEPL Imbalance ";"Misc3",#N/A,FALSE,"Miscellaneous";#N/A,#N/A,FALSE,"Journal";#N/A,#N/A,FALSE,"COVER"}</definedName>
    <definedName name="wrn.Kansas._.Tracker." localSheetId="3" hidden="1">{#N/A,#N/A,FALSE,"Purchases";"Misc1",#N/A,FALSE,"Miscellaneous";"Misc2",#N/A,FALSE,"Miscellaneous";"Misc6",#N/A,FALSE,"Miscellaneous";#N/A,#N/A,FALSE,"Demand";#N/A,#N/A,FALSE,"State PGA";#N/A,#N/A,FALSE,"PEPL Imbalance ";"Misc3",#N/A,FALSE,"Miscellaneous";#N/A,#N/A,FALSE,"Journal";#N/A,#N/A,FALSE,"COVER"}</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localSheetId="6" hidden="1">{"LBO Summary",#N/A,FALSE,"Summary"}</definedName>
    <definedName name="wrn.LBO._.Summary." localSheetId="11" hidden="1">{"LBO Summary",#N/A,FALSE,"Summary"}</definedName>
    <definedName name="wrn.LBO._.Summary." localSheetId="3" hidden="1">{"LBO Summary",#N/A,FALSE,"Summary"}</definedName>
    <definedName name="wrn.LBO._.Summary." hidden="1">{"LBO Summary",#N/A,FALSE,"Summary"}</definedName>
    <definedName name="wrn.Margin._.Calc." localSheetId="11" hidden="1">{#N/A,#N/A,FALSE,"MarginCalc"}</definedName>
    <definedName name="wrn.Margin._.Calc." localSheetId="3" hidden="1">{#N/A,#N/A,FALSE,"MarginCalc"}</definedName>
    <definedName name="wrn.Margin._.Calc." hidden="1">{#N/A,#N/A,FALSE,"MarginCalc"}</definedName>
    <definedName name="wrn.MiniSum." localSheetId="11" hidden="1">{#N/A,#N/A,TRUE,"Facility-Input";#N/A,#N/A,TRUE,"Graphs";#N/A,#N/A,TRUE,"TOTAL"}</definedName>
    <definedName name="wrn.MiniSum." localSheetId="3" hidden="1">{#N/A,#N/A,TRUE,"Facility-Input";#N/A,#N/A,TRUE,"Graphs";#N/A,#N/A,TRUE,"TOTAL"}</definedName>
    <definedName name="wrn.MiniSum." hidden="1">{#N/A,#N/A,TRUE,"Facility-Input";#N/A,#N/A,TRUE,"Graphs";#N/A,#N/A,TRUE,"TOTAL"}</definedName>
    <definedName name="wrn.Monthly." localSheetId="11" hidden="1">{"Fountain",#N/A,FALSE,"A";"Genoa",#N/A,FALSE,"A";"Hugo",#N/A,FALSE,"A"}</definedName>
    <definedName name="wrn.Monthly." localSheetId="3" hidden="1">{"Fountain",#N/A,FALSE,"A";"Genoa",#N/A,FALSE,"A";"Hugo",#N/A,FALSE,"A"}</definedName>
    <definedName name="wrn.Monthly." hidden="1">{"Fountain",#N/A,FALSE,"A";"Genoa",#N/A,FALSE,"A";"Hugo",#N/A,FALSE,"A"}</definedName>
    <definedName name="wrn.ngpl." localSheetId="11" hidden="1">{#N/A,#N/A,FALSE,"lenox estimate";#N/A,#N/A,FALSE,"NGPL Pricing 99";#N/A,#N/A,FALSE,"JOURNAL 208"}</definedName>
    <definedName name="wrn.ngpl." localSheetId="3" hidden="1">{#N/A,#N/A,FALSE,"lenox estimate";#N/A,#N/A,FALSE,"NGPL Pricing 99";#N/A,#N/A,FALSE,"JOURNAL 208"}</definedName>
    <definedName name="wrn.ngpl." hidden="1">{#N/A,#N/A,FALSE,"lenox estimate";#N/A,#N/A,FALSE,"NGPL Pricing 99";#N/A,#N/A,FALSE,"JOURNAL 208"}</definedName>
    <definedName name="wrn.nngalloc." localSheetId="11"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localSheetId="3"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localSheetId="11"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localSheetId="3"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UTPUT." localSheetId="11" hidden="1">{"DCF","UPSIDE CASE",FALSE,"Sheet1";"DCF","BASE CASE",FALSE,"Sheet1";"DCF","DOWNSIDE CASE",FALSE,"Sheet1"}</definedName>
    <definedName name="wrn.OUTPUT." localSheetId="3" hidden="1">{"DCF","UPSIDE CASE",FALSE,"Sheet1";"DCF","BASE CASE",FALSE,"Sheet1";"DCF","DOWNSIDE CASE",FALSE,"Sheet1"}</definedName>
    <definedName name="wrn.OUTPUT." hidden="1">{"DCF","UPSIDE CASE",FALSE,"Sheet1";"DCF","BASE CASE",FALSE,"Sheet1";"DCF","DOWNSIDE CASE",FALSE,"Sheet1"}</definedName>
    <definedName name="wrn.Page._.10s." localSheetId="11" hidden="1">{"Douglas Pg 10",#N/A,FALSE,"Pg 10  Douglas";"El Paso Pg 10",#N/A,FALSE,"Pg 10  El Paso";"Kit Carson Pg 10",#N/A,FALSE,"Pg 10  Kit Carson";"Lincoln Pg 10",#N/A,FALSE,"Pg 10  Lincoln";"Teller Pg 10",#N/A,FALSE,"Pg 10  Teller"}</definedName>
    <definedName name="wrn.Page._.10s." localSheetId="3" hidden="1">{"Douglas Pg 10",#N/A,FALSE,"Pg 10  Douglas";"El Paso Pg 10",#N/A,FALSE,"Pg 10  El Paso";"Kit Carson Pg 10",#N/A,FALSE,"Pg 10  Kit Carson";"Lincoln Pg 10",#N/A,FALSE,"Pg 10  Lincoln";"Teller Pg 10",#N/A,FALSE,"Pg 10  Teller"}</definedName>
    <definedName name="wrn.Page._.10s." hidden="1">{"Douglas Pg 10",#N/A,FALSE,"Pg 10  Douglas";"El Paso Pg 10",#N/A,FALSE,"Pg 10  El Paso";"Kit Carson Pg 10",#N/A,FALSE,"Pg 10  Kit Carson";"Lincoln Pg 10",#N/A,FALSE,"Pg 10  Lincoln";"Teller Pg 10",#N/A,FALSE,"Pg 10  Teller"}</definedName>
    <definedName name="wrn.Print." localSheetId="11" hidden="1">{#N/A,#N/A,TRUE,"Inputs";#N/A,#N/A,TRUE,"Cashflow Statement";#N/A,#N/A,TRUE,"Summary";#N/A,#N/A,TRUE,"Construction";#N/A,#N/A,TRUE,"RevAss";#N/A,#N/A,TRUE,"Debt";#N/A,#N/A,TRUE,"Inc";#N/A,#N/A,TRUE,"Depr"}</definedName>
    <definedName name="wrn.Print." localSheetId="3" hidden="1">{#N/A,#N/A,TRUE,"Inputs";#N/A,#N/A,TRUE,"Cashflow Statement";#N/A,#N/A,TRUE,"Summary";#N/A,#N/A,TRUE,"Construction";#N/A,#N/A,TRUE,"RevAss";#N/A,#N/A,TRUE,"Debt";#N/A,#N/A,TRUE,"Inc";#N/A,#N/A,TRUE,"Depr"}</definedName>
    <definedName name="wrn.Print." hidden="1">{#N/A,#N/A,TRUE,"Inputs";#N/A,#N/A,TRUE,"Cashflow Statement";#N/A,#N/A,TRUE,"Summary";#N/A,#N/A,TRUE,"Construction";#N/A,#N/A,TRUE,"RevAss";#N/A,#N/A,TRUE,"Debt";#N/A,#N/A,TRUE,"Inc";#N/A,#N/A,TRUE,"Depr"}</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localSheetId="11" hidden="1">{"LBO Summary",#N/A,FALSE,"Summary";"Income Statement",#N/A,FALSE,"Model";"Cash Flow",#N/A,FALSE,"Model";"Balance Sheet",#N/A,FALSE,"Model";"Working Capital",#N/A,FALSE,"Model";"Pro Forma Balance Sheets",#N/A,FALSE,"PFBS";"Debt Balances",#N/A,FALSE,"Model";"Fee Schedules",#N/A,FALSE,"Model"}</definedName>
    <definedName name="wrn.Print._.All._.Pages." localSheetId="3"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localSheetId="11"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localSheetId="3"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localSheetId="11" hidden="1">{"Proj Econ Summary",#N/A,FALSE,"Project A";"Income Statement",#N/A,FALSE,"Project A";"Cash Flow Statement",#N/A,FALSE,"Project A";"Balance Sheet",#N/A,FALSE,"Project A";"Scenario Summary (Proj A)",#N/A,FALSE,"Scenario Summary"}</definedName>
    <definedName name="wrn.Project._.A." localSheetId="3" hidden="1">{"Proj Econ Summary",#N/A,FALSE,"Project A";"Income Statement",#N/A,FALSE,"Project A";"Cash Flow Statement",#N/A,FALSE,"Project A";"Balance Sheet",#N/A,FALSE,"Project A";"Scenario Summary (Proj A)",#N/A,FALSE,"Scenario Summary"}</definedName>
    <definedName name="wrn.Project._.A." hidden="1">{"Proj Econ Summary",#N/A,FALSE,"Project A";"Income Statement",#N/A,FALSE,"Project A";"Cash Flow Statement",#N/A,FALSE,"Project A";"Balance Sheet",#N/A,FALSE,"Project A";"Scenario Summary (Proj A)",#N/A,FALSE,"Scenario Summary"}</definedName>
    <definedName name="wrn.Project._.Summary." localSheetId="11" hidden="1">{"Summary",#N/A,FALSE,"MICMULT";"Income Statement",#N/A,FALSE,"MICMULT";"Cash Flows",#N/A,FALSE,"MICMULT"}</definedName>
    <definedName name="wrn.Project._.Summary." localSheetId="3" hidden="1">{"Summary",#N/A,FALSE,"MICMULT";"Income Statement",#N/A,FALSE,"MICMULT";"Cash Flows",#N/A,FALSE,"MICMULT"}</definedName>
    <definedName name="wrn.Project._.Summary." hidden="1">{"Summary",#N/A,FALSE,"MICMULT";"Income Statement",#N/A,FALSE,"MICMULT";"Cash Flows",#N/A,FALSE,"MICMULT"}</definedName>
    <definedName name="wrn.purchases." localSheetId="11" hidden="1">{#N/A,#N/A,FALSE,"Purchases"}</definedName>
    <definedName name="wrn.purchases." localSheetId="3" hidden="1">{#N/A,#N/A,FALSE,"Purchases"}</definedName>
    <definedName name="wrn.purchases." hidden="1">{#N/A,#N/A,FALSE,"Purchases"}</definedName>
    <definedName name="wrn.Quarterly." localSheetId="11" hidden="1">{"Castle Rock",#N/A,FALSE,"A";"Cheyenne",#N/A,FALSE,"A";"Green Mountain",#N/A,FALSE,"A";"Limon",#N/A,FALSE,"A";"Woodland Park",#N/A,FALSE,"A"}</definedName>
    <definedName name="wrn.Quarterly." localSheetId="3" hidden="1">{"Castle Rock",#N/A,FALSE,"A";"Cheyenne",#N/A,FALSE,"A";"Green Mountain",#N/A,FALSE,"A";"Limon",#N/A,FALSE,"A";"Woodland Park",#N/A,FALSE,"A"}</definedName>
    <definedName name="wrn.Quarterly." hidden="1">{"Castle Rock",#N/A,FALSE,"A";"Cheyenne",#N/A,FALSE,"A";"Green Mountain",#N/A,FALSE,"A";"Limon",#N/A,FALSE,"A";"Woodland Park",#N/A,FALSE,"A"}</definedName>
    <definedName name="wrn.RAK1." localSheetId="11" hidden="1">{"RAK-1, Schedule 1",#N/A,FALSE,"Electric";"RAK-1, Schedule 2",#N/A,FALSE,"Electric";"RAK-1, Schedule 4",#N/A,FALSE,"Electric"}</definedName>
    <definedName name="wrn.RAK1." localSheetId="3" hidden="1">{"RAK-1, Schedule 1",#N/A,FALSE,"Electric";"RAK-1, Schedule 2",#N/A,FALSE,"Electric";"RAK-1, Schedule 4",#N/A,FALSE,"Electric"}</definedName>
    <definedName name="wrn.RAK1." hidden="1">{"RAK-1, Schedule 1",#N/A,FALSE,"Electric";"RAK-1, Schedule 2",#N/A,FALSE,"Electric";"RAK-1, Schedule 4",#N/A,FALSE,"Electric"}</definedName>
    <definedName name="wrn.RAK2." localSheetId="11"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localSheetId="3"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11" hidden="1">{#N/A,#N/A,FALSE,"Revenue Requirements";#N/A,#N/A,FALSE,"Capital Structure";#N/A,#N/A,FALSE,"Cost of Debt";#N/A,#N/A,FALSE,"Electric";#N/A,#N/A,FALSE,"Gas";#N/A,#N/A,FALSE,"CWC";#N/A,#N/A,FALSE,"Income Taxes"}</definedName>
    <definedName name="wrn.RevReq." localSheetId="3"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Risk._.Reserves." localSheetId="11" hidden="1">{#N/A,#N/A,TRUE,"Reserves";#N/A,#N/A,TRUE,"Graphs"}</definedName>
    <definedName name="wrn.Risk._.Reserves." localSheetId="3" hidden="1">{#N/A,#N/A,TRUE,"Reserves";#N/A,#N/A,TRUE,"Graphs"}</definedName>
    <definedName name="wrn.Risk._.Reserves." hidden="1">{#N/A,#N/A,TRUE,"Reserves";#N/A,#N/A,TRUE,"Graphs"}</definedName>
    <definedName name="wrn.Sch._.10." localSheetId="11"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localSheetId="3"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localSheetId="11" hidden="1">{"Page 1",#N/A,FALSE,"SCH 10";"Page 2",#N/A,FALSE,"SCH 10"}</definedName>
    <definedName name="wrn.Sch._.10R." localSheetId="3" hidden="1">{"Page 1",#N/A,FALSE,"SCH 10";"Page 2",#N/A,FALSE,"SCH 10"}</definedName>
    <definedName name="wrn.Sch._.10R." hidden="1">{"Page 1",#N/A,FALSE,"SCH 10";"Page 2",#N/A,FALSE,"SCH 10"}</definedName>
    <definedName name="wrn.Sch._.11." localSheetId="11" hidden="1">{"Sch 11",#N/A,FALSE,"SCH 11";"Sch 11 WP",#N/A,FALSE,"SCH 11"}</definedName>
    <definedName name="wrn.Sch._.11." localSheetId="3" hidden="1">{"Sch 11",#N/A,FALSE,"SCH 11";"Sch 11 WP",#N/A,FALSE,"SCH 11"}</definedName>
    <definedName name="wrn.Sch._.11." hidden="1">{"Sch 11",#N/A,FALSE,"SCH 11";"Sch 11 WP",#N/A,FALSE,"SCH 11"}</definedName>
    <definedName name="wrn.Schedule._.10B." localSheetId="11" hidden="1">{"Douglas 10B",#N/A,FALSE,"Douglas";"Finney Sch 10B",#N/A,FALSE,"Finney";"Ford Sch 10B",#N/A,FALSE,"Ford";"Sedgwick Sch 10B",#N/A,FALSE,"Sedgwick";"Seward Sch 10B",#N/A,FALSE,"Seward";"Sherman Sch 10B",#N/A,FALSE,"Sherman";"Stevens Sch 10B",#N/A,FALSE,"Stevens"}</definedName>
    <definedName name="wrn.Schedule._.10B." localSheetId="3" hidden="1">{"Douglas 10B",#N/A,FALSE,"Douglas";"Finney Sch 10B",#N/A,FALSE,"Finney";"Ford Sch 10B",#N/A,FALSE,"Ford";"Sedgwick Sch 10B",#N/A,FALSE,"Sedgwick";"Seward Sch 10B",#N/A,FALSE,"Seward";"Sherman Sch 10B",#N/A,FALSE,"Sherman";"Stevens Sch 10B",#N/A,FALSE,"Stevens"}</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localSheetId="11" hidden="1">{"ERB1",#N/A,FALSE,"Electric";"ERB2",#N/A,FALSE,"Electric";"ERB3",#N/A,FALSE,"Electric";"ERB4",#N/A,FALSE,"Electric";"ERB5",#N/A,FALSE,"Electric"}</definedName>
    <definedName name="wrn.Schedule._.4." localSheetId="3"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11" hidden="1">{"EE1",#N/A,FALSE,"Electric";"EE2",#N/A,FALSE,"Electric";"EE3",#N/A,FALSE,"Electric";"EE4",#N/A,FALSE,"Electric";"EE5",#N/A,FALSE,"Electric"}</definedName>
    <definedName name="wrn.Schedule._.5." localSheetId="3" hidden="1">{"EE1",#N/A,FALSE,"Electric";"EE2",#N/A,FALSE,"Electric";"EE3",#N/A,FALSE,"Electric";"EE4",#N/A,FALSE,"Electric";"EE5",#N/A,FALSE,"Electric"}</definedName>
    <definedName name="wrn.Schedule._.5." hidden="1">{"EE1",#N/A,FALSE,"Electric";"EE2",#N/A,FALSE,"Electric";"EE3",#N/A,FALSE,"Electric";"EE4",#N/A,FALSE,"Electric";"EE5",#N/A,FALSE,"Electric"}</definedName>
    <definedName name="wrn.Segment._.1." localSheetId="11" hidden="1">{#N/A,#N/A,TRUE,"Segment 1"}</definedName>
    <definedName name="wrn.Segment._.1." localSheetId="3" hidden="1">{#N/A,#N/A,TRUE,"Segment 1"}</definedName>
    <definedName name="wrn.Segment._.1." hidden="1">{#N/A,#N/A,TRUE,"Segment 1"}</definedName>
    <definedName name="wrn.Segment._.2." localSheetId="11" hidden="1">{#N/A,#N/A,TRUE,"Segment 2"}</definedName>
    <definedName name="wrn.Segment._.2." localSheetId="3" hidden="1">{#N/A,#N/A,TRUE,"Segment 2"}</definedName>
    <definedName name="wrn.Segment._.2." hidden="1">{#N/A,#N/A,TRUE,"Segment 2"}</definedName>
    <definedName name="wrn.Segment._.3." localSheetId="11" hidden="1">{#N/A,#N/A,TRUE,"Segment 3"}</definedName>
    <definedName name="wrn.Segment._.3." localSheetId="3" hidden="1">{#N/A,#N/A,TRUE,"Segment 3"}</definedName>
    <definedName name="wrn.Segment._.3." hidden="1">{#N/A,#N/A,TRUE,"Segment 3"}</definedName>
    <definedName name="wrn.Segment._.4." localSheetId="11" hidden="1">{#N/A,#N/A,TRUE,"Segment 4"}</definedName>
    <definedName name="wrn.Segment._.4." localSheetId="3" hidden="1">{#N/A,#N/A,TRUE,"Segment 4"}</definedName>
    <definedName name="wrn.Segment._.4." hidden="1">{#N/A,#N/A,TRUE,"Segment 4"}</definedName>
    <definedName name="wrn.Segment._.5." localSheetId="11" hidden="1">{#N/A,#N/A,TRUE,"Segment 5"}</definedName>
    <definedName name="wrn.Segment._.5." localSheetId="3" hidden="1">{#N/A,#N/A,TRUE,"Segment 5"}</definedName>
    <definedName name="wrn.Segment._.5." hidden="1">{#N/A,#N/A,TRUE,"Segment 5"}</definedName>
    <definedName name="wrn.Semi._.Annual." localSheetId="11" hidden="1">{"Arriba",#N/A,FALSE,"A";"Bethune",#N/A,FALSE,"A";"Burlington",#N/A,FALSE,"A";"Elizabeth",#N/A,FALSE,"A";"Flagler",#N/A,FALSE,"A";"Kiowa",#N/A,FALSE,"A";"Stratton",#N/A,FALSE,"A";"Vona",#N/A,FALSE,"A"}</definedName>
    <definedName name="wrn.Semi._.Annual." localSheetId="3" hidden="1">{"Arriba",#N/A,FALSE,"A";"Bethune",#N/A,FALSE,"A";"Burlington",#N/A,FALSE,"A";"Elizabeth",#N/A,FALSE,"A";"Flagler",#N/A,FALSE,"A";"Kiowa",#N/A,FALSE,"A";"Stratton",#N/A,FALSE,"A";"Vona",#N/A,FALSE,"A"}</definedName>
    <definedName name="wrn.Semi._.Annual." hidden="1">{"Arriba",#N/A,FALSE,"A";"Bethune",#N/A,FALSE,"A";"Burlington",#N/A,FALSE,"A";"Elizabeth",#N/A,FALSE,"A";"Flagler",#N/A,FALSE,"A";"Kiowa",#N/A,FALSE,"A";"Stratton",#N/A,FALSE,"A";"Vona",#N/A,FALSE,"A"}</definedName>
    <definedName name="wrn.September._.Graphs." localSheetId="11" hidden="1">{"Sept Graphs",#N/A,FALSE,"Sept 99"}</definedName>
    <definedName name="wrn.September._.Graphs." localSheetId="3" hidden="1">{"Sept Graphs",#N/A,FALSE,"Sept 99"}</definedName>
    <definedName name="wrn.September._.Graphs." hidden="1">{"Sept Graphs",#N/A,FALSE,"Sept 99"}</definedName>
    <definedName name="wrn.Snapshot." localSheetId="11" hidden="1">{#N/A,#N/A,TRUE,"Facility-Input";#N/A,#N/A,TRUE,"Graphs"}</definedName>
    <definedName name="wrn.Snapshot." localSheetId="3" hidden="1">{#N/A,#N/A,TRUE,"Facility-Input";#N/A,#N/A,TRUE,"Graphs"}</definedName>
    <definedName name="wrn.Snapshot." hidden="1">{#N/A,#N/A,TRUE,"Facility-Input";#N/A,#N/A,TRUE,"Graphs"}</definedName>
    <definedName name="wrn.storage8x11." localSheetId="11" hidden="1">{"storage8x11",#N/A,FALSE,"1996"}</definedName>
    <definedName name="wrn.storage8x11." localSheetId="3" hidden="1">{"storage8x11",#N/A,FALSE,"1996"}</definedName>
    <definedName name="wrn.storage8x11." hidden="1">{"storage8x11",#N/A,FALSE,"1996"}</definedName>
    <definedName name="wrn.Summary." localSheetId="11" hidden="1">{"SumVar",#N/A,FALSE,"Variance";"SumAct",#N/A,FALSE,"Actual";"SumBud",#N/A,FALSE,"Budget"}</definedName>
    <definedName name="wrn.Summary." localSheetId="3" hidden="1">{"SumVar",#N/A,FALSE,"Variance";"SumAct",#N/A,FALSE,"Actual";"SumBud",#N/A,FALSE,"Budget"}</definedName>
    <definedName name="wrn.Summary." hidden="1">{"SumVar",#N/A,FALSE,"Variance";"SumAct",#N/A,FALSE,"Actual";"SumBud",#N/A,FALSE,"Budget"}</definedName>
    <definedName name="wrn.TAXABLE._.INCOME." localSheetId="11" hidden="1">{"LCIIRECON",#N/A,FALSE,"LCII";"LCISRECON",#N/A,FALSE,"LCIS";"LCIMRECON",#N/A,FALSE,"LCIM";"LCITRECON",#N/A,FALSE,"LCIT";"CONSM1",#N/A,FALSE,"94FED"}</definedName>
    <definedName name="wrn.TAXABLE._.INCOME." localSheetId="3" hidden="1">{"LCIIRECON",#N/A,FALSE,"LCII";"LCISRECON",#N/A,FALSE,"LCIS";"LCIMRECON",#N/A,FALSE,"LCIM";"LCITRECON",#N/A,FALSE,"LCIT";"CONSM1",#N/A,FALSE,"94FED"}</definedName>
    <definedName name="wrn.TAXABLE._.INCOME." hidden="1">{"LCIIRECON",#N/A,FALSE,"LCII";"LCISRECON",#N/A,FALSE,"LCIS";"LCIMRECON",#N/A,FALSE,"LCIM";"LCITRECON",#N/A,FALSE,"LCIT";"CONSM1",#N/A,FALSE,"94FED"}</definedName>
    <definedName name="wrn.test." localSheetId="11" hidden="1">{"assump1",#N/A,TRUE,"Assump";"assump2",#N/A,TRUE,"Assump"}</definedName>
    <definedName name="wrn.test." localSheetId="3" hidden="1">{"assump1",#N/A,TRUE,"Assump";"assump2",#N/A,TRUE,"Assump"}</definedName>
    <definedName name="wrn.test." hidden="1">{"assump1",#N/A,TRUE,"Assump";"assump2",#N/A,TRUE,"Assump"}</definedName>
    <definedName name="wrn.Totals." localSheetId="11" hidden="1">{#N/A,#N/A,TRUE,"TOTAL";#N/A,#N/A,TRUE,"Total Pipes"}</definedName>
    <definedName name="wrn.Totals." localSheetId="3" hidden="1">{#N/A,#N/A,TRUE,"TOTAL";#N/A,#N/A,TRUE,"Total Pipes"}</definedName>
    <definedName name="wrn.Totals." hidden="1">{#N/A,#N/A,TRUE,"TOTAL";#N/A,#N/A,TRUE,"Total Pipes"}</definedName>
    <definedName name="wrn.tracker." localSheetId="11"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localSheetId="3"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11"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localSheetId="3"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localSheetId="11"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localSheet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localSheetId="11" hidden="1">{#N/A,#N/A,TRUE,"UK Profit and Loss";#N/A,#N/A,TRUE,"UK Balance Sheet";#N/A,#N/A,TRUE,"UK Sales";#N/A,#N/A,TRUE,"UK  Overheads";#N/A,#N/A,TRUE,"UK - CHANNEL SALES";#N/A,#N/A,TRUE,"UK - TOP 15";#N/A,#N/A,TRUE,"UK - DEBTORS";#N/A,#N/A,TRUE,"UK - KEY STATS";#N/A,#N/A,TRUE,"UK - CAPEX";#N/A,#N/A,TRUE,"UK - CASHFLOW"}</definedName>
    <definedName name="wrn.UK." localSheetId="3" hidden="1">{#N/A,#N/A,TRUE,"UK Profit and Loss";#N/A,#N/A,TRUE,"UK Balance Sheet";#N/A,#N/A,TRUE,"UK Sales";#N/A,#N/A,TRUE,"UK  Overheads";#N/A,#N/A,TRUE,"UK - CHANNEL SALES";#N/A,#N/A,TRUE,"UK - TOP 15";#N/A,#N/A,TRUE,"UK - DEBTORS";#N/A,#N/A,TRUE,"UK - KEY STATS";#N/A,#N/A,TRUE,"UK - CAPEX";#N/A,#N/A,TRUE,"UK - CASHFLOW"}</definedName>
    <definedName name="wrn.UK." hidden="1">{#N/A,#N/A,TRUE,"UK Profit and Loss";#N/A,#N/A,TRUE,"UK Balance Sheet";#N/A,#N/A,TRUE,"UK Sales";#N/A,#N/A,TRUE,"UK  Overheads";#N/A,#N/A,TRUE,"UK - CHANNEL SALES";#N/A,#N/A,TRUE,"UK - TOP 15";#N/A,#N/A,TRUE,"UK - DEBTORS";#N/A,#N/A,TRUE,"UK - KEY STATS";#N/A,#N/A,TRUE,"UK - CAPEX";#N/A,#N/A,TRUE,"UK - CASHFLOW"}</definedName>
    <definedName name="wrn.Unit._.1._.Operating._.Report." localSheetId="11" hidden="1">{#N/A,#N/A,FALSE,"Unit 1"}</definedName>
    <definedName name="wrn.Unit._.1._.Operating._.Report." localSheetId="3" hidden="1">{#N/A,#N/A,FALSE,"Unit 1"}</definedName>
    <definedName name="wrn.Unit._.1._.Operating._.Report." hidden="1">{#N/A,#N/A,FALSE,"Unit 1"}</definedName>
    <definedName name="wrn.USA." localSheetId="11" hidden="1">{#N/A,#N/A,TRUE,"USA Profit and Loss";#N/A,#N/A,TRUE,"USA Balance Sheet";#N/A,#N/A,TRUE,"USA Sales ";#N/A,#N/A,TRUE,"USA  Overheads";#N/A,#N/A,TRUE,"USA - CHANNEL SALES";#N/A,#N/A,TRUE,"USA - TOP 15";#N/A,#N/A,TRUE,"USA - KEY STATS";#N/A,#N/A,TRUE,"USA - DEBTORS";#N/A,#N/A,TRUE,"USA - CAPEX";#N/A,#N/A,TRUE,"USA - CASHFLOW"}</definedName>
    <definedName name="wrn.USA." localSheetId="3" hidden="1">{#N/A,#N/A,TRUE,"USA Profit and Loss";#N/A,#N/A,TRUE,"USA Balance Sheet";#N/A,#N/A,TRUE,"USA Sales ";#N/A,#N/A,TRUE,"USA  Overheads";#N/A,#N/A,TRUE,"USA - CHANNEL SALES";#N/A,#N/A,TRUE,"USA - TOP 15";#N/A,#N/A,TRUE,"USA - KEY STATS";#N/A,#N/A,TRUE,"USA - DEBTORS";#N/A,#N/A,TRUE,"USA - CAPEX";#N/A,#N/A,TRUE,"USA - CASHFLOW"}</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wrn.Variance." localSheetId="11" hidden="1">{"GasDistVar",#N/A,FALSE,"Variance";"ElecDist to ElecTransVar",#N/A,FALSE,"Variance";"SGuard to CompEnergyVar",#N/A,FALSE,"Variance";"NonRegVar",#N/A,FALSE,"Variance";"ENA to TotalVAR",#N/A,FALSE,"Variance";"GenCoVar",#N/A,FALSE,"Variance"}</definedName>
    <definedName name="wrn.Variance." localSheetId="3" hidden="1">{"GasDistVar",#N/A,FALSE,"Variance";"ElecDist to ElecTransVar",#N/A,FALSE,"Variance";"SGuard to CompEnergyVar",#N/A,FALSE,"Variance";"NonRegVar",#N/A,FALSE,"Variance";"ENA to TotalVAR",#N/A,FALSE,"Variance";"GenCoVar",#N/A,FALSE,"Variance"}</definedName>
    <definedName name="wrn.Variance." hidden="1">{"GasDistVar",#N/A,FALSE,"Variance";"ElecDist to ElecTransVar",#N/A,FALSE,"Variance";"SGuard to CompEnergyVar",#N/A,FALSE,"Variance";"NonRegVar",#N/A,FALSE,"Variance";"ENA to TotalVAR",#N/A,FALSE,"Variance";"GenCoVar",#N/A,FALSE,"Variance"}</definedName>
    <definedName name="wrn.Wellhead." localSheetId="11" hidden="1">{"Misc3",#N/A,FALSE,"Miscellaneous"}</definedName>
    <definedName name="wrn.Wellhead." localSheetId="3" hidden="1">{"Misc3",#N/A,FALSE,"Miscellaneous"}</definedName>
    <definedName name="wrn.Wellhead." hidden="1">{"Misc3",#N/A,FALSE,"Miscellaneous"}</definedName>
    <definedName name="WS" localSheetId="3">#REF!</definedName>
    <definedName name="WS">#REF!</definedName>
    <definedName name="WSA" localSheetId="3">#REF!</definedName>
    <definedName name="WSA">#REF!</definedName>
    <definedName name="wsprint" localSheetId="11">#REF!</definedName>
    <definedName name="wsprint" localSheetId="3">#REF!</definedName>
    <definedName name="wsprint">#REF!</definedName>
    <definedName name="wvu.Hedge._.Data._.Sheet." localSheetId="11"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localSheetId="3"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localSheetId="11"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localSheetId="3"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"V1997-11-18"</definedName>
    <definedName name="X48RERUN">#REF!</definedName>
    <definedName name="X7PN0497_RerunDiar_List">#REF!</definedName>
    <definedName name="X90RERUN">#REF!</definedName>
    <definedName name="Xcel" localSheetId="3">#REF!</definedName>
    <definedName name="Xcel">#REF!</definedName>
    <definedName name="Xcel_COS" localSheetId="3">#REF!</definedName>
    <definedName name="Xcel_COS">#REF!</definedName>
    <definedName name="XDIAR" localSheetId="11">#REF!</definedName>
    <definedName name="XDIAR">#REF!</definedName>
    <definedName name="XDMND" localSheetId="11">#REF!</definedName>
    <definedName name="XDMND">#REF!</definedName>
    <definedName name="XEMI">#REF!</definedName>
    <definedName name="XIMBAL">#REF!</definedName>
    <definedName name="XINV">#REF!</definedName>
    <definedName name="XLOPTvec">"12 14 1 125 1 0 1 1 1 1 1 1 0 0 1 0 0 0 0 0"</definedName>
    <definedName name="XMISC" localSheetId="11">#REF!</definedName>
    <definedName name="XMISC">#REF!</definedName>
    <definedName name="XPAGE" localSheetId="11">#REF!</definedName>
    <definedName name="XPAGE">#REF!</definedName>
    <definedName name="XPAGE61" localSheetId="11">#REF!</definedName>
    <definedName name="XPAGE61">#REF!</definedName>
    <definedName name="XPGA">#REF!</definedName>
    <definedName name="XPURCH">#REF!</definedName>
    <definedName name="XRefColumnsCount" hidden="1">1</definedName>
    <definedName name="XRefCopy1" localSheetId="11" hidden="1">TextRefCopy1</definedName>
    <definedName name="XRefCopy1" localSheetId="3" hidden="1">TextRefCopy1</definedName>
    <definedName name="XRefCopy1" hidden="1">TextRefCopy1</definedName>
    <definedName name="XRefCopyRangeCount" hidden="1">4</definedName>
    <definedName name="XRefPasteRangeCount" hidden="1">1</definedName>
    <definedName name="XSTRGE" localSheetId="11">#REF!</definedName>
    <definedName name="XSTRGE" localSheetId="3">#REF!</definedName>
    <definedName name="XSTRGE">#REF!</definedName>
    <definedName name="XX" localSheetId="6">#REF!</definedName>
    <definedName name="XX" localSheetId="11">#REF!</definedName>
    <definedName name="XX" localSheetId="3">#REF!</definedName>
    <definedName name="xx" hidden="1">{#N/A,#N/A,FALSE,"EMPPAY"}</definedName>
    <definedName name="xxxxxx">0</definedName>
    <definedName name="xz4_MM" localSheetId="11" hidden="1">{0,0,0,0;0,0,0,0;0,0,0,0;0,0,0,0;0,0,0,0;0,0,0,0}</definedName>
    <definedName name="xz4_MM" localSheetId="3" hidden="1">{0,0,0,0;0,0,0,0;0,0,0,0;0,0,0,0;0,0,0,0;0,0,0,0}</definedName>
    <definedName name="xz4_MM" hidden="1">{0,0,0,0;0,0,0,0;0,0,0,0;0,0,0,0;0,0,0,0;0,0,0,0}</definedName>
    <definedName name="Year">1996</definedName>
    <definedName name="Year1" localSheetId="3">#REF!</definedName>
    <definedName name="Year1">#REF!</definedName>
    <definedName name="YearB" localSheetId="11">#REF!</definedName>
    <definedName name="YearB" localSheetId="3">#REF!</definedName>
    <definedName name="YearB">#REF!</definedName>
    <definedName name="YearBurdenAmt" localSheetId="3">#REF!</definedName>
    <definedName name="YearBurdenAmt">#REF!</definedName>
    <definedName name="YearBurdenRate" localSheetId="3">#REF!</definedName>
    <definedName name="YearBurdenRate">#REF!</definedName>
    <definedName name="YearChargesLessBurden" localSheetId="3">#REF!</definedName>
    <definedName name="YearChargesLessBurden">#REF!</definedName>
    <definedName name="YearE" localSheetId="11">#REF!</definedName>
    <definedName name="YearE" localSheetId="3">#REF!</definedName>
    <definedName name="YearE">#REF!</definedName>
    <definedName name="YR" localSheetId="11">#REF!</definedName>
    <definedName name="YR" localSheetId="3">#REF!</definedName>
    <definedName name="YR">#REF!</definedName>
    <definedName name="YRENDSUM">#REF!</definedName>
    <definedName name="YTD">#REF!</definedName>
    <definedName name="YTDAdj" localSheetId="11">#REF!</definedName>
    <definedName name="YTDAdj">#REF!</definedName>
    <definedName name="YYYY">#REF!</definedName>
    <definedName name="yyyyyy">35178.6762840278</definedName>
    <definedName name="z" localSheetId="3">#REF!</definedName>
    <definedName name="z">#REF!</definedName>
    <definedName name="zzzzzz">"VM04"</definedName>
  </definedNames>
  <calcPr calcId="191029" iterate="1"/>
  <pivotCaches>
    <pivotCache cacheId="47"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6" l="1"/>
  <c r="N28" i="6"/>
  <c r="M28" i="6"/>
  <c r="L28" i="6"/>
  <c r="F24" i="6"/>
  <c r="G9" i="14" l="1"/>
  <c r="G10" i="14"/>
  <c r="E9" i="14"/>
  <c r="I53" i="17"/>
  <c r="I52" i="17"/>
  <c r="I52" i="18"/>
  <c r="I51" i="18"/>
  <c r="I53" i="18" s="1"/>
  <c r="B60" i="16"/>
  <c r="B46" i="16"/>
  <c r="B47" i="16" s="1"/>
  <c r="B48" i="16" s="1"/>
  <c r="B52" i="16" s="1"/>
  <c r="I45" i="16"/>
  <c r="H52" i="18" l="1"/>
  <c r="H51" i="18"/>
  <c r="I54" i="17"/>
  <c r="H52" i="17" s="1"/>
  <c r="I47" i="16"/>
  <c r="H53" i="17" l="1"/>
  <c r="I50" i="16"/>
  <c r="H18" i="10" s="1"/>
  <c r="I49" i="16"/>
  <c r="H17" i="10" s="1"/>
  <c r="G22" i="14" l="1"/>
  <c r="G21" i="14"/>
  <c r="I28" i="6" s="1"/>
  <c r="G20" i="14"/>
  <c r="I24" i="6" s="1"/>
  <c r="E20" i="14"/>
  <c r="E21" i="14"/>
  <c r="F28" i="6" s="1"/>
  <c r="E12" i="14"/>
  <c r="E13" i="14" s="1"/>
  <c r="E23" i="14" l="1"/>
  <c r="F30" i="6"/>
  <c r="G23" i="14"/>
  <c r="G24" i="14" s="1"/>
  <c r="D45" i="6"/>
  <c r="E24" i="14" l="1"/>
  <c r="L27" i="6"/>
  <c r="H25" i="6"/>
  <c r="E20" i="9" l="1"/>
  <c r="I49" i="13"/>
  <c r="I51" i="13" s="1"/>
  <c r="J11" i="10"/>
  <c r="J13" i="10" s="1"/>
  <c r="N11" i="10"/>
  <c r="N13" i="10" s="1"/>
  <c r="J15" i="10"/>
  <c r="K10" i="12"/>
  <c r="K10" i="11"/>
  <c r="N15" i="10" s="1"/>
  <c r="F32" i="10"/>
  <c r="F33" i="10" s="1"/>
  <c r="C32" i="10"/>
  <c r="C33" i="10" s="1"/>
  <c r="C35" i="10" s="1"/>
  <c r="C16" i="10" s="1"/>
  <c r="B32" i="10"/>
  <c r="B33" i="10" s="1"/>
  <c r="B35" i="10" s="1"/>
  <c r="B16" i="10" s="1"/>
  <c r="B12" i="10" s="1"/>
  <c r="E24" i="8"/>
  <c r="F22" i="8" s="1"/>
  <c r="I26" i="6" s="1"/>
  <c r="E23" i="8"/>
  <c r="E22" i="8"/>
  <c r="E17" i="8"/>
  <c r="E53" i="7"/>
  <c r="E52" i="7"/>
  <c r="D52" i="7"/>
  <c r="F51" i="7"/>
  <c r="G51" i="7" s="1"/>
  <c r="F50" i="7"/>
  <c r="G50" i="7" s="1"/>
  <c r="F49" i="7"/>
  <c r="G49" i="7" s="1"/>
  <c r="F48" i="7"/>
  <c r="G48" i="7" s="1"/>
  <c r="F47" i="7"/>
  <c r="G47" i="7" s="1"/>
  <c r="F46" i="7"/>
  <c r="G46" i="7" s="1"/>
  <c r="F45" i="7"/>
  <c r="G45" i="7" s="1"/>
  <c r="F44" i="7"/>
  <c r="G44" i="7" s="1"/>
  <c r="F43" i="7"/>
  <c r="G43" i="7" s="1"/>
  <c r="F42" i="7"/>
  <c r="G42" i="7" s="1"/>
  <c r="F41" i="7"/>
  <c r="G41" i="7" s="1"/>
  <c r="F40" i="7"/>
  <c r="G40" i="7" s="1"/>
  <c r="F39" i="7"/>
  <c r="G39" i="7" s="1"/>
  <c r="F38" i="7"/>
  <c r="G38" i="7" s="1"/>
  <c r="F37" i="7"/>
  <c r="G37" i="7" s="1"/>
  <c r="F36" i="7"/>
  <c r="G36" i="7" s="1"/>
  <c r="E31" i="7"/>
  <c r="D31" i="7"/>
  <c r="F30" i="7"/>
  <c r="G30" i="7" s="1"/>
  <c r="H30" i="7" s="1"/>
  <c r="F29" i="7"/>
  <c r="G29" i="7" s="1"/>
  <c r="H29" i="7" s="1"/>
  <c r="I29" i="7" s="1"/>
  <c r="F28" i="7"/>
  <c r="G28" i="7" s="1"/>
  <c r="A28" i="7"/>
  <c r="A29" i="7" s="1"/>
  <c r="A30" i="7" s="1"/>
  <c r="F27" i="7"/>
  <c r="G27" i="7" s="1"/>
  <c r="H27" i="7" s="1"/>
  <c r="I27" i="7" s="1"/>
  <c r="F26" i="7"/>
  <c r="G26" i="7" s="1"/>
  <c r="F25" i="7"/>
  <c r="G25" i="7" s="1"/>
  <c r="F24" i="7"/>
  <c r="G24" i="7" s="1"/>
  <c r="H24" i="7" s="1"/>
  <c r="I24" i="7" s="1"/>
  <c r="F23" i="7"/>
  <c r="G23" i="7" s="1"/>
  <c r="F22" i="7"/>
  <c r="G22" i="7" s="1"/>
  <c r="E19" i="7"/>
  <c r="D19" i="7"/>
  <c r="F18" i="7"/>
  <c r="G18" i="7" s="1"/>
  <c r="F17" i="7"/>
  <c r="G17" i="7" s="1"/>
  <c r="F16" i="7"/>
  <c r="G16" i="7" s="1"/>
  <c r="H16" i="7" s="1"/>
  <c r="I16" i="7" s="1"/>
  <c r="F15" i="7"/>
  <c r="A40" i="6"/>
  <c r="A41" i="6" s="1"/>
  <c r="A42" i="6" s="1"/>
  <c r="A43" i="6" s="1"/>
  <c r="A44" i="6" s="1"/>
  <c r="A45" i="6" s="1"/>
  <c r="A36" i="6"/>
  <c r="A37" i="6" s="1"/>
  <c r="O34" i="6"/>
  <c r="N34" i="6"/>
  <c r="M34" i="6"/>
  <c r="L34" i="6"/>
  <c r="A33" i="6"/>
  <c r="A34" i="6" s="1"/>
  <c r="L29" i="6"/>
  <c r="L26" i="6"/>
  <c r="O25" i="6"/>
  <c r="N25" i="6"/>
  <c r="M25" i="6"/>
  <c r="L25" i="6"/>
  <c r="L24" i="6"/>
  <c r="A24" i="6"/>
  <c r="A25" i="6" s="1"/>
  <c r="A26" i="6" s="1"/>
  <c r="A27" i="6" s="1"/>
  <c r="I19" i="6"/>
  <c r="H19" i="6"/>
  <c r="G19" i="6"/>
  <c r="F19" i="6"/>
  <c r="O18" i="6"/>
  <c r="N18" i="6"/>
  <c r="M18" i="6"/>
  <c r="L18" i="6"/>
  <c r="O17" i="6"/>
  <c r="N17" i="6"/>
  <c r="M17" i="6"/>
  <c r="L17" i="6"/>
  <c r="I15" i="6"/>
  <c r="H15" i="6"/>
  <c r="G15" i="6"/>
  <c r="F15" i="6"/>
  <c r="O14" i="6"/>
  <c r="N14" i="6"/>
  <c r="M14" i="6"/>
  <c r="L14" i="6"/>
  <c r="O13" i="6"/>
  <c r="N13" i="6"/>
  <c r="M13" i="6"/>
  <c r="L13" i="6"/>
  <c r="A13" i="6"/>
  <c r="A14" i="6" s="1"/>
  <c r="O7" i="6"/>
  <c r="N7" i="6"/>
  <c r="M7" i="6"/>
  <c r="L7" i="6"/>
  <c r="G22" i="8" a="1"/>
  <c r="F20" i="9" a="1"/>
  <c r="O26" i="6" l="1"/>
  <c r="A29" i="6"/>
  <c r="A28" i="6"/>
  <c r="J17" i="10"/>
  <c r="J19" i="10" s="1"/>
  <c r="E19" i="8"/>
  <c r="G11" i="14"/>
  <c r="G12" i="14" s="1"/>
  <c r="I55" i="13"/>
  <c r="P18" i="10" s="1"/>
  <c r="R18" i="10" s="1"/>
  <c r="G28" i="6" s="1"/>
  <c r="H28" i="6" s="1"/>
  <c r="I54" i="13"/>
  <c r="P17" i="10" s="1"/>
  <c r="F35" i="10"/>
  <c r="F16" i="10" s="1"/>
  <c r="F32" i="6"/>
  <c r="M19" i="6"/>
  <c r="L15" i="6"/>
  <c r="N15" i="6"/>
  <c r="N19" i="6"/>
  <c r="O15" i="6"/>
  <c r="O19" i="6"/>
  <c r="O21" i="6" s="1"/>
  <c r="I21" i="6"/>
  <c r="O24" i="6"/>
  <c r="E27" i="8"/>
  <c r="G21" i="6"/>
  <c r="I27" i="6"/>
  <c r="I30" i="6" s="1"/>
  <c r="H21" i="6"/>
  <c r="M15" i="6"/>
  <c r="M21" i="6" s="1"/>
  <c r="L19" i="6"/>
  <c r="L21" i="6" s="1"/>
  <c r="E33" i="7"/>
  <c r="E54" i="7" s="1"/>
  <c r="F19" i="7"/>
  <c r="D33" i="7"/>
  <c r="D54" i="7" s="1"/>
  <c r="F20" i="9"/>
  <c r="R13" i="10"/>
  <c r="G27" i="6" s="1"/>
  <c r="M27" i="6" s="1"/>
  <c r="F33" i="6"/>
  <c r="B13" i="10"/>
  <c r="B17" i="10"/>
  <c r="B19" i="10" s="1"/>
  <c r="C12" i="10"/>
  <c r="C13" i="10" s="1"/>
  <c r="C17" i="10"/>
  <c r="G22" i="8"/>
  <c r="L30" i="6"/>
  <c r="L41" i="6" s="1"/>
  <c r="F41" i="6"/>
  <c r="H49" i="7"/>
  <c r="I49" i="7" s="1"/>
  <c r="H23" i="7"/>
  <c r="I23" i="7"/>
  <c r="H51" i="7"/>
  <c r="I51" i="7" s="1"/>
  <c r="H43" i="7"/>
  <c r="I43" i="7" s="1"/>
  <c r="H46" i="7"/>
  <c r="I46" i="7" s="1"/>
  <c r="H18" i="7"/>
  <c r="I18" i="7"/>
  <c r="H40" i="7"/>
  <c r="I40" i="7"/>
  <c r="H25" i="7"/>
  <c r="I25" i="7" s="1"/>
  <c r="H26" i="7"/>
  <c r="I26" i="7"/>
  <c r="H36" i="7"/>
  <c r="G52" i="7"/>
  <c r="H37" i="7"/>
  <c r="I37" i="7" s="1"/>
  <c r="G31" i="7"/>
  <c r="H22" i="7"/>
  <c r="I22" i="7" s="1"/>
  <c r="H42" i="7"/>
  <c r="I42" i="7" s="1"/>
  <c r="H45" i="7"/>
  <c r="I45" i="7" s="1"/>
  <c r="H17" i="7"/>
  <c r="I17" i="7" s="1"/>
  <c r="H28" i="7"/>
  <c r="I28" i="7" s="1"/>
  <c r="H39" i="7"/>
  <c r="I39" i="7" s="1"/>
  <c r="H48" i="7"/>
  <c r="I48" i="7" s="1"/>
  <c r="G15" i="7"/>
  <c r="F21" i="6"/>
  <c r="F52" i="7"/>
  <c r="H38" i="7"/>
  <c r="I38" i="7" s="1"/>
  <c r="H41" i="7"/>
  <c r="I41" i="7" s="1"/>
  <c r="H44" i="7"/>
  <c r="I44" i="7" s="1"/>
  <c r="H47" i="7"/>
  <c r="I47" i="7" s="1"/>
  <c r="H50" i="7"/>
  <c r="I50" i="7" s="1"/>
  <c r="I30" i="7"/>
  <c r="F31" i="7"/>
  <c r="G13" i="14" l="1"/>
  <c r="N21" i="6"/>
  <c r="N16" i="10"/>
  <c r="N17" i="10" s="1"/>
  <c r="N19" i="10" s="1"/>
  <c r="F12" i="10"/>
  <c r="F13" i="10" s="1"/>
  <c r="L13" i="10" s="1"/>
  <c r="F17" i="10"/>
  <c r="L17" i="10" s="1"/>
  <c r="R17" i="10" s="1"/>
  <c r="G24" i="6" s="1"/>
  <c r="H24" i="6" s="1"/>
  <c r="O29" i="6"/>
  <c r="O27" i="6"/>
  <c r="F35" i="6"/>
  <c r="F37" i="6" s="1"/>
  <c r="L33" i="6"/>
  <c r="I41" i="6"/>
  <c r="I44" i="6" s="1"/>
  <c r="F33" i="7"/>
  <c r="H27" i="6"/>
  <c r="M29" i="6"/>
  <c r="L32" i="6"/>
  <c r="C19" i="10"/>
  <c r="C20" i="10" s="1"/>
  <c r="D17" i="10"/>
  <c r="B20" i="10"/>
  <c r="F19" i="10"/>
  <c r="L19" i="10" s="1"/>
  <c r="R19" i="10" s="1"/>
  <c r="G26" i="6" s="1"/>
  <c r="G33" i="6" s="1"/>
  <c r="M33" i="6" s="1"/>
  <c r="F54" i="7"/>
  <c r="I31" i="7"/>
  <c r="H52" i="7"/>
  <c r="I36" i="7"/>
  <c r="I52" i="7" s="1"/>
  <c r="H31" i="7"/>
  <c r="H15" i="7"/>
  <c r="H19" i="7" s="1"/>
  <c r="G19" i="7"/>
  <c r="G33" i="7" s="1"/>
  <c r="G54" i="7" s="1"/>
  <c r="F18" i="10" l="1"/>
  <c r="D19" i="10"/>
  <c r="M24" i="6"/>
  <c r="G30" i="6"/>
  <c r="G32" i="6"/>
  <c r="M32" i="6" s="1"/>
  <c r="M35" i="6" s="1"/>
  <c r="M42" i="6" s="1"/>
  <c r="H32" i="6"/>
  <c r="N32" i="6" s="1"/>
  <c r="H30" i="6"/>
  <c r="O30" i="6"/>
  <c r="O41" i="6" s="1"/>
  <c r="O44" i="6" s="1"/>
  <c r="N29" i="6"/>
  <c r="N27" i="6"/>
  <c r="L35" i="6"/>
  <c r="L42" i="6" s="1"/>
  <c r="L43" i="6" s="1"/>
  <c r="F42" i="6"/>
  <c r="F43" i="6" s="1"/>
  <c r="N24" i="6"/>
  <c r="F20" i="10"/>
  <c r="I15" i="7"/>
  <c r="I19" i="7" s="1"/>
  <c r="I33" i="7" s="1"/>
  <c r="I54" i="7" s="1"/>
  <c r="H26" i="6"/>
  <c r="H33" i="6" s="1"/>
  <c r="M26" i="6"/>
  <c r="M30" i="6" s="1"/>
  <c r="D20" i="10"/>
  <c r="H33" i="7"/>
  <c r="H54" i="7" s="1"/>
  <c r="R20" i="10" l="1"/>
  <c r="G35" i="6"/>
  <c r="G42" i="6" s="1"/>
  <c r="L37" i="6"/>
  <c r="H35" i="6"/>
  <c r="H42" i="6" s="1"/>
  <c r="N33" i="6"/>
  <c r="N35" i="6" s="1"/>
  <c r="N42" i="6" s="1"/>
  <c r="I33" i="6"/>
  <c r="O33" i="6" s="1"/>
  <c r="I32" i="6"/>
  <c r="G37" i="6"/>
  <c r="G41" i="6"/>
  <c r="G43" i="6" s="1"/>
  <c r="M41" i="6"/>
  <c r="M43" i="6" s="1"/>
  <c r="M37" i="6"/>
  <c r="N26" i="6"/>
  <c r="N30" i="6" s="1"/>
  <c r="O32" i="6" l="1"/>
  <c r="O35" i="6" s="1"/>
  <c r="I35" i="6"/>
  <c r="N41" i="6"/>
  <c r="N43" i="6" s="1"/>
  <c r="N37" i="6"/>
  <c r="H37" i="6"/>
  <c r="H41" i="6"/>
  <c r="H43" i="6" s="1"/>
  <c r="I37" i="6" l="1"/>
  <c r="I42" i="6"/>
  <c r="I43" i="6" s="1"/>
  <c r="O42" i="6"/>
  <c r="O43" i="6" s="1"/>
  <c r="O37" i="6"/>
  <c r="O45" i="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<sst xmlns="http://schemas.openxmlformats.org/spreadsheetml/2006/main" count="1266" uniqueCount="593">
  <si>
    <t>No.</t>
  </si>
  <si>
    <t>(a)</t>
  </si>
  <si>
    <t>(b)</t>
  </si>
  <si>
    <t>(c)</t>
  </si>
  <si>
    <t>(d)</t>
  </si>
  <si>
    <t>(e)</t>
  </si>
  <si>
    <t>Company Records</t>
  </si>
  <si>
    <t>Bad Debt Reserve</t>
  </si>
  <si>
    <t>Power Plant Maintenance</t>
  </si>
  <si>
    <t>PUC Fees</t>
  </si>
  <si>
    <t>Retiree Healthcare</t>
  </si>
  <si>
    <t>…</t>
  </si>
  <si>
    <t>Notes:</t>
  </si>
  <si>
    <t>A</t>
  </si>
  <si>
    <t>B</t>
  </si>
  <si>
    <t>C</t>
  </si>
  <si>
    <t>D</t>
  </si>
  <si>
    <t>E</t>
  </si>
  <si>
    <t>Black Hills Colorado Electric, LLC</t>
  </si>
  <si>
    <t>Worksheet A3.1</t>
  </si>
  <si>
    <t>Accumulated Excess / Deficient Deferred Income Taxes ("EDIT"/"DDIT") (Note A, H)</t>
  </si>
  <si>
    <t>(a1)</t>
  </si>
  <si>
    <t>(a2)</t>
  </si>
  <si>
    <t>(a3)</t>
  </si>
  <si>
    <t>(f)</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</si>
  <si>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</si>
  <si>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</si>
  <si>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</si>
  <si>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</si>
  <si>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</si>
  <si>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</si>
  <si>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</si>
  <si>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</si>
  <si>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</si>
  <si>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</si>
  <si>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</si>
  <si>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</si>
  <si>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</si>
  <si>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</si>
  <si>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</si>
  <si>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</si>
  <si>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</si>
  <si>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</si>
  <si>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</si>
  <si>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</si>
  <si>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</si>
  <si>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</si>
  <si>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</si>
  <si>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</si>
  <si>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</si>
  <si>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182.3</t>
  </si>
  <si>
    <t>2017 NP</t>
  </si>
  <si>
    <t>Yes</t>
  </si>
  <si>
    <t>One-Time Refund</t>
  </si>
  <si>
    <t>Total Non Plant Non-Protected DDIT/(EDIT)</t>
  </si>
  <si>
    <t>Deferred Tax Liability Non Plant (Note K)</t>
  </si>
  <si>
    <t>Total Deferred Tax Offset Non Plant</t>
  </si>
  <si>
    <t>Total Non Plant Non-Protected DDIT/(EDIT) (Net of Tax Gross Up)</t>
  </si>
  <si>
    <t>PLANT DDIT/(EDIT)</t>
  </si>
  <si>
    <t>Total Protected Property - EDIT</t>
  </si>
  <si>
    <t>254</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</si>
  <si>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</si>
  <si>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</si>
  <si>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</si>
  <si>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</si>
  <si>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</si>
  <si>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</si>
  <si>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</si>
  <si>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</si>
  <si>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</si>
  <si>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</si>
  <si>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</si>
  <si>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</si>
  <si>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</si>
  <si>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</si>
  <si>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</si>
  <si>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</si>
  <si>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</si>
  <si>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</si>
  <si>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</si>
  <si>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Includes the impact of tax rate changes enacted during the period.</t>
  </si>
  <si>
    <t>End of Year ("EOY") balance is the end of Current Year balance reflected on FERC Form No. 1. p.232/278</t>
  </si>
  <si>
    <t>F</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</si>
  <si>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</si>
  <si>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</si>
  <si>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</si>
  <si>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</si>
  <si>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</si>
  <si>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</si>
  <si>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</si>
  <si>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J</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</si>
  <si>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</si>
  <si>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K</t>
  </si>
  <si>
    <t>Due to a one time refund in 2021 and for purposes of implementing initial rates, the balances on lines 2 and 202 reflect a one-time refund in 2021 rather than 2020 actuals.  This one time adjustment occurred to avoid impacts in future rate years.</t>
  </si>
  <si>
    <t>Worksheet A3.2</t>
  </si>
  <si>
    <t>(Excess)/Deficient Deferred Income Taxes - FERC Order 864 Worksheet -- Tax Rate Change</t>
  </si>
  <si>
    <t xml:space="preserve">Prior Year:
</t>
  </si>
  <si>
    <t xml:space="preserve">2017
</t>
  </si>
  <si>
    <t>New Tax Rate?</t>
  </si>
  <si>
    <t>New Rate:</t>
  </si>
  <si>
    <t>Tax Gross Up Factor:</t>
  </si>
  <si>
    <t>Vintage Name:</t>
  </si>
  <si>
    <t>(Col 1)</t>
  </si>
  <si>
    <t>(Col 2)</t>
  </si>
  <si>
    <t>(Col 3)</t>
  </si>
  <si>
    <t>(Col 4)</t>
  </si>
  <si>
    <t>(Col 5)</t>
  </si>
  <si>
    <t>(Col 6)</t>
  </si>
  <si>
    <t>(Col 7)</t>
  </si>
  <si>
    <t>(Col 8)</t>
  </si>
  <si>
    <t>New Tax Rate Adjustment Calculation</t>
  </si>
  <si>
    <t>(C3) x New Rate</t>
  </si>
  <si>
    <t>= (C4) - (C5)</t>
  </si>
  <si>
    <t>= (C6) * Tax Gross Up Factor</t>
  </si>
  <si>
    <t>= (C6) - (C7)</t>
  </si>
  <si>
    <r>
      <rPr>
        <b/>
        <u/>
        <sz val="10"/>
        <rFont val="Times New Roman"/>
        <family val="1"/>
      </rPr>
      <t>Line</t>
    </r>
  </si>
  <si>
    <t>FERC Acct</t>
  </si>
  <si>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</si>
  <si>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</si>
  <si>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</si>
  <si>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</si>
  <si>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</si>
  <si>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</si>
  <si>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</si>
  <si>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</si>
  <si>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</si>
  <si>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</si>
  <si>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</si>
  <si>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1603 Grant</t>
  </si>
  <si>
    <t>162 Ordinary &amp; Necessary Business Deductions</t>
  </si>
  <si>
    <t>174 Development &amp; Engineering Costs</t>
  </si>
  <si>
    <t>Construction Work in Progress</t>
  </si>
  <si>
    <t>Construction Period Interest</t>
  </si>
  <si>
    <t>Contribution in Aid of Construction</t>
  </si>
  <si>
    <t>Tax Repairs Deduction</t>
  </si>
  <si>
    <t>Capitalization of Overhead</t>
  </si>
  <si>
    <t>Total Property Related  (= L99 + L199)</t>
  </si>
  <si>
    <t>Non-Protected - Non-Property </t>
  </si>
  <si>
    <t>Accrued Vacation</t>
  </si>
  <si>
    <t>Deferred Rate Case</t>
  </si>
  <si>
    <t>Employee Compensation</t>
  </si>
  <si>
    <t>Employee Group Insurance</t>
  </si>
  <si>
    <t>Insurance Reserve</t>
  </si>
  <si>
    <t>Line Extension Deposits</t>
  </si>
  <si>
    <t>Pension</t>
  </si>
  <si>
    <t>Performance Plan</t>
  </si>
  <si>
    <t>Prepaid Expenses</t>
  </si>
  <si>
    <t>RESA Rider</t>
  </si>
  <si>
    <t>Workman's Compensation</t>
  </si>
  <si>
    <t>Total Non-Property Related</t>
  </si>
  <si>
    <t>Grand Total   (= L200 + L400)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</si>
  <si>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</si>
  <si>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</si>
  <si>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Actuals - For the 12 months ended 12/31/2024</t>
  </si>
  <si>
    <t>2024</t>
  </si>
  <si>
    <t>End Balance For_x000D_
12.5 OCI Adjust</t>
  </si>
  <si>
    <t>For the Months of: 11.5 Proposed Entry - 12.5 OCI Adjust</t>
  </si>
  <si>
    <t>BH Colorado Electric Oper Co</t>
  </si>
  <si>
    <t>2024 Master Case (PS9) - RL</t>
  </si>
  <si>
    <t>All Accounts</t>
  </si>
  <si>
    <t>Balances By GL Account</t>
  </si>
  <si>
    <t>YTD Ending_x000D_
12.5 OCI Adjust</t>
  </si>
  <si>
    <t>Activity For_x000D_
11.5 Proposed Entry - 12.5 OCI Adjust</t>
  </si>
  <si>
    <t>Beg Balance For_x000D_
11.5 Proposed Entry</t>
  </si>
  <si>
    <t>254015.DT1500 REG LIAB EXCESS DEF STATE</t>
  </si>
  <si>
    <t>254015.DT5000 REG LIAB EXCESS DEF PROT PROPERTY</t>
  </si>
  <si>
    <t>Total For 254015:</t>
  </si>
  <si>
    <t>254998.DT5000 SVC CO REG LIAB EDIT PROT PROPERTY</t>
  </si>
  <si>
    <t>254998.DT5001 SVC CO REG LIAB EDIT NONPROT PROP</t>
  </si>
  <si>
    <t>Total For 254998:</t>
  </si>
  <si>
    <t>Total For BH Colorado Electric Oper Co:</t>
  </si>
  <si>
    <t>Rpt # Tax Accrual - 51040</t>
  </si>
  <si>
    <t>182392.DT1500 REG ASSET EXCESS DEF STATE</t>
  </si>
  <si>
    <t>182392.DT5001 REG ASSET EXCESS DEF NONPROT PROP</t>
  </si>
  <si>
    <t>182392.DT5002 REG ASSET EXCESS DEF NONPROT NOL</t>
  </si>
  <si>
    <t>182392.DT5005 REG ASSET EXCESS DEF NONREFUND ARAM</t>
  </si>
  <si>
    <t>Total For 182392:</t>
  </si>
  <si>
    <t>Total State</t>
  </si>
  <si>
    <t xml:space="preserve">Total Fed </t>
  </si>
  <si>
    <t>DT5000</t>
  </si>
  <si>
    <t>Fed Protected Plant</t>
  </si>
  <si>
    <t>DT5002</t>
  </si>
  <si>
    <t>Fed NOL DDFIT</t>
  </si>
  <si>
    <t xml:space="preserve">DT5001 </t>
  </si>
  <si>
    <t>Fed Non Protected Plant</t>
  </si>
  <si>
    <t>DT5005</t>
  </si>
  <si>
    <t>Non Refunded ARAM</t>
  </si>
  <si>
    <t>Should go against NOL</t>
  </si>
  <si>
    <t>DT5004</t>
  </si>
  <si>
    <t>Fed Non Protected Non Prop</t>
  </si>
  <si>
    <t>Total TCJA EDIT</t>
  </si>
  <si>
    <t>Total Protected Plant EDIT Docket</t>
  </si>
  <si>
    <t>Total Protected NOL DDIT EDIT Docket</t>
  </si>
  <si>
    <t>2023 BHSC ARAM</t>
  </si>
  <si>
    <t>2022 Actuals</t>
  </si>
  <si>
    <t>2022 Est</t>
  </si>
  <si>
    <t>2022 True Up</t>
  </si>
  <si>
    <t>2023 Est</t>
  </si>
  <si>
    <t>Tax Return</t>
  </si>
  <si>
    <t>Q4 Provision</t>
  </si>
  <si>
    <t>Non-Protected DDIT</t>
  </si>
  <si>
    <t>Protected ARAM before Gross Up</t>
  </si>
  <si>
    <t>Tax Gross Up Factor</t>
  </si>
  <si>
    <t>Protected EDIT</t>
  </si>
  <si>
    <t xml:space="preserve">NOL </t>
  </si>
  <si>
    <t>Net</t>
  </si>
  <si>
    <t>State Rate</t>
  </si>
  <si>
    <t>Federal Rate</t>
  </si>
  <si>
    <t>Fed Effect State</t>
  </si>
  <si>
    <t>Combined rate</t>
  </si>
  <si>
    <t>Gross up rate</t>
  </si>
  <si>
    <t>2023 True Up</t>
  </si>
  <si>
    <t>2024 Est</t>
  </si>
  <si>
    <t>Total Refund in 202412</t>
  </si>
  <si>
    <t>Jurisdiction :</t>
  </si>
  <si>
    <t>Federal</t>
  </si>
  <si>
    <t>Tax Year :</t>
  </si>
  <si>
    <t>Timing Diff Activity</t>
  </si>
  <si>
    <t>DFIT Activity</t>
  </si>
  <si>
    <t>FAS109 Activity</t>
  </si>
  <si>
    <t>FT Activity</t>
  </si>
  <si>
    <t>Excess Activity</t>
  </si>
  <si>
    <t>PowerTax Deferred Tax Summary Report</t>
  </si>
  <si>
    <t>2024 Q4 Reg Provision Case</t>
  </si>
  <si>
    <t>Grouped By: Total Tax Classes</t>
  </si>
  <si>
    <t>NP-Fed/CO-COR</t>
  </si>
  <si>
    <t>PP-Fed/CO-174 Method/Life</t>
  </si>
  <si>
    <t>PP-Fed/CO-GL Balancing</t>
  </si>
  <si>
    <t>PP-Fed/CO-Method/Life</t>
  </si>
  <si>
    <t>Total Tax Classes</t>
  </si>
  <si>
    <t>Amortization Type Depreciation Difference Totals:</t>
  </si>
  <si>
    <t>FT-Fed/CO-AFUDC Eqity</t>
  </si>
  <si>
    <t>FT-Fed/CO-UOP Adjust Flow Thru %</t>
  </si>
  <si>
    <t>NP-Fed/CO-AFUDC Debt</t>
  </si>
  <si>
    <t>NP-Fed/CO-Alt Motor Veh Credit</t>
  </si>
  <si>
    <t>NP-Fed/CO-Facts &amp; Circumstances</t>
  </si>
  <si>
    <t>NP-Fed/CO-Grant Basis Reduction</t>
  </si>
  <si>
    <t>NP-Fed/CO-IDD #5</t>
  </si>
  <si>
    <t>NP-Fed/CO-IDD5 481(a) Adj</t>
  </si>
  <si>
    <t>NP-Fed/CO-Repair Expenses Cap</t>
  </si>
  <si>
    <t>NP-Fed/CO-Sec 162</t>
  </si>
  <si>
    <t>NP-Fed/CO-Sec 174</t>
  </si>
  <si>
    <t>NP-Fed/CO-Tax Expensing</t>
  </si>
  <si>
    <t>NP-Fed/CO-Unit of Property Adj</t>
  </si>
  <si>
    <t>NP-Fed/CO-UOP Adjustment 20%</t>
  </si>
  <si>
    <t>NP-Fed/CO-UOP COR Adjustment</t>
  </si>
  <si>
    <t>PP-Fed/CO-Aquila COR Adj</t>
  </si>
  <si>
    <t>PP-Fed/CO-Aquila Net Book Adj</t>
  </si>
  <si>
    <t>Amortization Type Book Overhead Totals:</t>
  </si>
  <si>
    <t>EX-Fed/CO-Aquila Cost Adj</t>
  </si>
  <si>
    <t>EX-Fed/CO-Aquila Step-Up Adj</t>
  </si>
  <si>
    <t>NP-Fed/CO-481a Adjustment</t>
  </si>
  <si>
    <t>NP-Fed/CO-481a Bonus Adjustment</t>
  </si>
  <si>
    <t>NP-Fed/CO-48a(a) Adjustment 2013</t>
  </si>
  <si>
    <t>NP-Fed/CO-Cap Interest</t>
  </si>
  <si>
    <t>NP-Fed/CO-CIAC - Taxable</t>
  </si>
  <si>
    <t>NP-Fed/CO-CPI</t>
  </si>
  <si>
    <t>NP-Fed/CO-Excess Amort</t>
  </si>
  <si>
    <t>NP-Fed/CO-Excess Amort 2022</t>
  </si>
  <si>
    <t>NP-Fed/CO-Tax Expensing-Reversal</t>
  </si>
  <si>
    <t>Amortization Type Tax Overhead Totals:</t>
  </si>
  <si>
    <t>Jurisdiction Totals:</t>
  </si>
  <si>
    <t>Company Totals:</t>
  </si>
  <si>
    <t>04/21/2025 at 10:26 am</t>
  </si>
  <si>
    <t>PwrTax - 260</t>
  </si>
  <si>
    <t>Grand Totals:</t>
  </si>
  <si>
    <t>Protected B4 Grossup</t>
  </si>
  <si>
    <t xml:space="preserve">2023 Actuals </t>
  </si>
  <si>
    <t xml:space="preserve"> Master Case Regulated Post 2017</t>
  </si>
  <si>
    <t>04/21/2025 at 10:33 am</t>
  </si>
  <si>
    <t xml:space="preserve"> </t>
  </si>
  <si>
    <t>Current Year</t>
  </si>
  <si>
    <t>Other</t>
  </si>
  <si>
    <t>Return to Accrual - PY</t>
  </si>
  <si>
    <t>UTP</t>
  </si>
  <si>
    <t>ITC &amp; Excess Deferred</t>
  </si>
  <si>
    <t>State Adjust</t>
  </si>
  <si>
    <t>Tax Basis Adjust</t>
  </si>
  <si>
    <t>Total</t>
  </si>
  <si>
    <t>Tax Footnote ETR Report - Report #54513A</t>
  </si>
  <si>
    <t>ACROSS OPERATING INDICATORS</t>
  </si>
  <si>
    <t>All January Through December Activity</t>
  </si>
  <si>
    <t>========================================</t>
  </si>
  <si>
    <t>Book Income</t>
  </si>
  <si>
    <t>Tax Items</t>
  </si>
  <si>
    <t>Book Income Before Income Taxes (Adjusted for Tax Items)</t>
  </si>
  <si>
    <t xml:space="preserve">   Federal Income Taxes @ Statutory Rate</t>
  </si>
  <si>
    <t xml:space="preserve">   State Tax Expense</t>
  </si>
  <si>
    <t xml:space="preserve">   Fed Benefit of State Tax Deduction</t>
  </si>
  <si>
    <t>Total Taxes Before Adjustments</t>
  </si>
  <si>
    <t>No Rollup</t>
  </si>
  <si>
    <t xml:space="preserve">   Club Dues</t>
  </si>
  <si>
    <t xml:space="preserve">   Entertainment</t>
  </si>
  <si>
    <t xml:space="preserve">   Fines &amp; Penalties</t>
  </si>
  <si>
    <t xml:space="preserve">   Line Extension Deposits Import</t>
  </si>
  <si>
    <t xml:space="preserve">   Lobbying</t>
  </si>
  <si>
    <t xml:space="preserve">   Meals</t>
  </si>
  <si>
    <t xml:space="preserve">   PEP Life - CSV</t>
  </si>
  <si>
    <t>Total No Rollup</t>
  </si>
  <si>
    <t>PTC</t>
  </si>
  <si>
    <t xml:space="preserve">   Production Tax Credit</t>
  </si>
  <si>
    <t>Total PTC</t>
  </si>
  <si>
    <t>PTC Discount</t>
  </si>
  <si>
    <t xml:space="preserve">   Production Tax Credit Discount</t>
  </si>
  <si>
    <t>Total PTC Discount</t>
  </si>
  <si>
    <t xml:space="preserve">   AFUDC - Equity</t>
  </si>
  <si>
    <t xml:space="preserve">   BHSC EDIT Allocation</t>
  </si>
  <si>
    <t xml:space="preserve">   EDFIT/EDSIT</t>
  </si>
  <si>
    <t xml:space="preserve">   Other</t>
  </si>
  <si>
    <t>Total Total Tax Expense (Benefit) Before Discrete Items</t>
  </si>
  <si>
    <t xml:space="preserve">   R&amp;D &amp; UTP</t>
  </si>
  <si>
    <t>Total Tax Expense (Benefit) With Discrete Items</t>
  </si>
  <si>
    <t>Tax Expense Booked</t>
  </si>
  <si>
    <t>Difference</t>
  </si>
  <si>
    <t>Total ETR Percentage</t>
  </si>
  <si>
    <t>-0.050188</t>
  </si>
  <si>
    <t>-0.043097</t>
  </si>
  <si>
    <t>Consolidated ETR Percentage</t>
  </si>
  <si>
    <t>-0.006335</t>
  </si>
  <si>
    <t>-0.001403</t>
  </si>
  <si>
    <t>BHSC ARAM</t>
  </si>
  <si>
    <t>Tax Gross Up</t>
  </si>
  <si>
    <t>ARAM w Tax Gross Up4</t>
  </si>
  <si>
    <t>2024 BHSC ARAM</t>
  </si>
  <si>
    <t>For the Months of: January - 12.5 OCI Adjust</t>
  </si>
  <si>
    <t>Beg Balance For_x000D_
January</t>
  </si>
  <si>
    <t>Activity For_x000D_
January - 12.5 OCI Adjust</t>
  </si>
  <si>
    <t>Total Cost of Removal - DDIT</t>
  </si>
  <si>
    <t>Actuals - For the 12 months ended 12/31/2023</t>
  </si>
  <si>
    <t>FERC Form 1 Ref</t>
  </si>
  <si>
    <t>FF1 Pg 232</t>
  </si>
  <si>
    <t>Line 10</t>
  </si>
  <si>
    <t>Exclude State DDIT from Formula Rate due to change in state blended tax rate to statutory</t>
  </si>
  <si>
    <t xml:space="preserve">FERC Formula DDIT per A3.1 </t>
  </si>
  <si>
    <t>Check</t>
  </si>
  <si>
    <t>FF1 Pg 278</t>
  </si>
  <si>
    <t>Line 3</t>
  </si>
  <si>
    <t>Exclude State EDIT from Formula Rate due to change in state blended tax rate to statutory</t>
  </si>
  <si>
    <t xml:space="preserve">FERC Formula EDIT per A3.1 </t>
  </si>
  <si>
    <t>Total Non-Protected Property - BHSC EDIT</t>
  </si>
  <si>
    <t>Line 4</t>
  </si>
  <si>
    <t>Protected Property Excess Deferred Income Taxes ("EDIT")</t>
  </si>
  <si>
    <t>Non-Protected Property Excess Deferred Income Taxes ("EDIT")</t>
  </si>
  <si>
    <t>NPP EDIT</t>
  </si>
  <si>
    <t>2023 Master Case (PS9) - RL</t>
  </si>
  <si>
    <t>-0.022312</t>
  </si>
  <si>
    <t>-0.009186</t>
  </si>
  <si>
    <t>-0.000616</t>
  </si>
  <si>
    <t>-0.001800</t>
  </si>
  <si>
    <t>Remove State DDIT net of federal benefit</t>
  </si>
  <si>
    <t>Includes gross up amount. Pulled from below</t>
  </si>
  <si>
    <t>Total Adjusted Tax expense</t>
  </si>
  <si>
    <t>Stmt K TTE Amount</t>
  </si>
  <si>
    <t>check</t>
  </si>
  <si>
    <t>BHSC EDIT Allocation</t>
  </si>
  <si>
    <t>EDFIT Allocation</t>
  </si>
  <si>
    <t>EDSIT Allocation</t>
  </si>
  <si>
    <t>GROSS UP</t>
  </si>
  <si>
    <t>Total EDIT Allocation</t>
  </si>
  <si>
    <t>BH Service Company LLC</t>
  </si>
  <si>
    <t>NP-Fed/SC-COR</t>
  </si>
  <si>
    <t>PP-Fed/SC-174 Method/Life</t>
  </si>
  <si>
    <t>PP-Fed/SC-GL Balancing</t>
  </si>
  <si>
    <t>PP-Fed/SC-Method/Life</t>
  </si>
  <si>
    <t>FT-Fed/SC-481(a) Adjust BHP FT</t>
  </si>
  <si>
    <t>FT-Fed/SC-AFUDC Eqity</t>
  </si>
  <si>
    <t>FT-Fed/SC-UOP Adjust Flow Thru %</t>
  </si>
  <si>
    <t>NP-Fed/SC-481(a) Adjust BHP Norm</t>
  </si>
  <si>
    <t>NP-Fed/SC-AFUDC Debt</t>
  </si>
  <si>
    <t>NP-Fed/SC-Computers Write Off</t>
  </si>
  <si>
    <t>NP-Fed/SC-Equipment Write Off</t>
  </si>
  <si>
    <t>NP-Fed/SC-Facts &amp; Circumstances</t>
  </si>
  <si>
    <t>NP-Fed/SC-ITC Basis Reduction</t>
  </si>
  <si>
    <t>NP-Fed/SC-Meter Reversal</t>
  </si>
  <si>
    <t>NP-Fed/SC-Other Book</t>
  </si>
  <si>
    <t>NP-Fed/SC-Repair Allowance</t>
  </si>
  <si>
    <t>NP-Fed/SC-Transfer Adjustment</t>
  </si>
  <si>
    <t>NP-Fed/SC-Unit of Property Adj</t>
  </si>
  <si>
    <t>NP-Fed/SC-Unknown Write Off</t>
  </si>
  <si>
    <t>NP-Fed/SC-UOP Adjustment 20%</t>
  </si>
  <si>
    <t>NP-Fed/SC-zzzCOR Adj</t>
  </si>
  <si>
    <t>PP-Fed/SC-Acquisition Adjustment</t>
  </si>
  <si>
    <t>PP-Fed/SC-Aquila COR Adj</t>
  </si>
  <si>
    <t>PP-Fed/SC-Aquila Net Book Adj</t>
  </si>
  <si>
    <t>EX-Fed/SC-Aquila Cost Adj</t>
  </si>
  <si>
    <t>EX-Fed/SC-Aquila Step-Up Adj</t>
  </si>
  <si>
    <t>NP-Fed/SC-1033 Invol Conv Gain</t>
  </si>
  <si>
    <t>NP-Fed/SC-481a Adjustment</t>
  </si>
  <si>
    <t>NP-Fed/SC-481a Bonus Adjustment</t>
  </si>
  <si>
    <t>NP-Fed/SC-CIAC - Taxable</t>
  </si>
  <si>
    <t>NP-Fed/SC-CPI</t>
  </si>
  <si>
    <t>NP-Fed/SC-Memo Fed - Regulated</t>
  </si>
  <si>
    <t>04/22/2025 at 11:10 am</t>
  </si>
  <si>
    <t>PP</t>
  </si>
  <si>
    <t>NP</t>
  </si>
  <si>
    <t>NP-Fed/SC-Tax Expensing</t>
  </si>
  <si>
    <t>04/22/2025 at 11:28 am</t>
  </si>
  <si>
    <t>NOL Deficient Deferred Income Taxes ("DDIT")</t>
  </si>
  <si>
    <t>COR Deficient Deferred Income Taxes ("DDIT")</t>
  </si>
  <si>
    <t>Alternative Fuel Vehicle Tax Credit</t>
  </si>
  <si>
    <t>Asset Retirement Obligation</t>
  </si>
  <si>
    <t>CWIP</t>
  </si>
  <si>
    <t>Deferred Regulatory</t>
  </si>
  <si>
    <t>Deferred Tax Asset - Other</t>
  </si>
  <si>
    <t>EDIT Exclude</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</si>
  <si>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</si>
  <si>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</si>
  <si>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</si>
  <si>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</si>
  <si>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</si>
  <si>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</si>
  <si>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</si>
  <si>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</si>
  <si>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</si>
  <si>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</si>
  <si>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</si>
  <si>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Severance</t>
  </si>
  <si>
    <t>State ADIT Exclude</t>
  </si>
  <si>
    <t>State Investment Tax Credits</t>
  </si>
  <si>
    <t>State Research and Development Tax Credits</t>
  </si>
  <si>
    <t>Winter Storm Uri</t>
  </si>
  <si>
    <t>Def Tax Accounts w/ Open Items</t>
  </si>
  <si>
    <t xml:space="preserve"> 91</t>
  </si>
  <si>
    <t>Unit</t>
  </si>
  <si>
    <t>Account Descr</t>
  </si>
  <si>
    <t>Open Item Key</t>
  </si>
  <si>
    <t>Descr</t>
  </si>
  <si>
    <t>Sum Amount</t>
  </si>
  <si>
    <t>50507</t>
  </si>
  <si>
    <t>190300</t>
  </si>
  <si>
    <t>DEFERRED TAX ASSET - INCLUDE</t>
  </si>
  <si>
    <t>DT1000</t>
  </si>
  <si>
    <t>VACATION</t>
  </si>
  <si>
    <t>DT1010</t>
  </si>
  <si>
    <t>BAD DEBT RESERVE</t>
  </si>
  <si>
    <t>DT1020</t>
  </si>
  <si>
    <t>EE GROUP INSURANCE</t>
  </si>
  <si>
    <t>DT1030</t>
  </si>
  <si>
    <t>BONUS</t>
  </si>
  <si>
    <t>DT1031</t>
  </si>
  <si>
    <t>STIP Bonus</t>
  </si>
  <si>
    <t>DT1050</t>
  </si>
  <si>
    <t>WORKERS COMP</t>
  </si>
  <si>
    <t>DT1108</t>
  </si>
  <si>
    <t>PRODUCTION TAX CREDIT</t>
  </si>
  <si>
    <t>DT1180</t>
  </si>
  <si>
    <t>PTC VALUATION ALLOWANCE</t>
  </si>
  <si>
    <t>DT1500</t>
  </si>
  <si>
    <t>STATE INC TAX INCLUDE</t>
  </si>
  <si>
    <t>DT2020</t>
  </si>
  <si>
    <t>RETIREE HEALTHCARE</t>
  </si>
  <si>
    <t>DT2092</t>
  </si>
  <si>
    <t>FAS 109 OTHER</t>
  </si>
  <si>
    <t>DT2094</t>
  </si>
  <si>
    <t>TAX ON TAX GROSS-UP_STATE</t>
  </si>
  <si>
    <t>DT2095</t>
  </si>
  <si>
    <t>TAX ON TAX FED GROSS-UP ON EDS</t>
  </si>
  <si>
    <t>DT3010</t>
  </si>
  <si>
    <t>PERFORMANCE PLAN</t>
  </si>
  <si>
    <t>DT3020</t>
  </si>
  <si>
    <t>STATE NOL</t>
  </si>
  <si>
    <t>DT3075</t>
  </si>
  <si>
    <t>LINE EXTENSION DEP ELEC</t>
  </si>
  <si>
    <t>DT3090</t>
  </si>
  <si>
    <t>PENSION FAS 87</t>
  </si>
  <si>
    <t>DT4098</t>
  </si>
  <si>
    <t>DEFERRED REGULATORY</t>
  </si>
  <si>
    <t>DT4120</t>
  </si>
  <si>
    <t>PENSION FAS 158 LIAB</t>
  </si>
  <si>
    <t>DT4125</t>
  </si>
  <si>
    <t>RET HLTH FAS158 LIAB</t>
  </si>
  <si>
    <t>DT4130</t>
  </si>
  <si>
    <t>FAS 106 RETIREE LIAB</t>
  </si>
  <si>
    <t>DT4135</t>
  </si>
  <si>
    <t>INS RESERVE LIAB</t>
  </si>
  <si>
    <t>DT4165</t>
  </si>
  <si>
    <t>NOL CARRYFORWARD</t>
  </si>
  <si>
    <t>DT4175</t>
  </si>
  <si>
    <t>REG RESA RIDER ASSET</t>
  </si>
  <si>
    <t>DT4415</t>
  </si>
  <si>
    <t>ALTERNATIVE FUEL VEHICLE CREDI</t>
  </si>
  <si>
    <t>DT4430</t>
  </si>
  <si>
    <t>RESEARCH AND DEV CREDIT</t>
  </si>
  <si>
    <t>DT4445</t>
  </si>
  <si>
    <t>STATE TAX CREDITS - R&amp;D</t>
  </si>
  <si>
    <t>DT4466</t>
  </si>
  <si>
    <t>PUC FEES</t>
  </si>
  <si>
    <t>190301</t>
  </si>
  <si>
    <t>DEFERRED TAX ASSET - EXCLUDE</t>
  </si>
  <si>
    <t>DT1032</t>
  </si>
  <si>
    <t>AIP Bonus</t>
  </si>
  <si>
    <t>DT1053</t>
  </si>
  <si>
    <t>STATE TAX CREDITS - ITC</t>
  </si>
  <si>
    <t>DT1510</t>
  </si>
  <si>
    <t>STATE INC TAX EXCLUDE</t>
  </si>
  <si>
    <t>DT3060</t>
  </si>
  <si>
    <t>FAS 143 (ARO)</t>
  </si>
  <si>
    <t>DT4110</t>
  </si>
  <si>
    <t>OTHER REGULATORY LIABILITIES</t>
  </si>
  <si>
    <t>DT4156</t>
  </si>
  <si>
    <t>OPERATING_LEASE</t>
  </si>
  <si>
    <t>DT4180</t>
  </si>
  <si>
    <t>ST RATE REFUND LIAB</t>
  </si>
  <si>
    <t>DT4300</t>
  </si>
  <si>
    <t>STATE TAX CREDITS VA</t>
  </si>
  <si>
    <t>DT4310</t>
  </si>
  <si>
    <t>STATE ITC</t>
  </si>
  <si>
    <t>DT4320</t>
  </si>
  <si>
    <t>STATE ITC FED EFF</t>
  </si>
  <si>
    <t>DT4325</t>
  </si>
  <si>
    <t>STATE ITC FAS 109</t>
  </si>
  <si>
    <t>DT4400</t>
  </si>
  <si>
    <t>FED EFF STATE FIN 48</t>
  </si>
  <si>
    <t>190998</t>
  </si>
  <si>
    <t>SVC CO DEF TX ASSET LT</t>
  </si>
  <si>
    <t>190999</t>
  </si>
  <si>
    <t>DEFERRED TAX ASSET LT - FERC</t>
  </si>
  <si>
    <t>DT1059</t>
  </si>
  <si>
    <t>STATE OTHER PROPERTY LT</t>
  </si>
  <si>
    <t>DT4062</t>
  </si>
  <si>
    <t>ACCELERATED DEPRECIATION ELEC</t>
  </si>
  <si>
    <t>282300</t>
  </si>
  <si>
    <t>DEF TAX LIAB PROP - INCLUDE</t>
  </si>
  <si>
    <t>DT1530</t>
  </si>
  <si>
    <t>STATE OTHER</t>
  </si>
  <si>
    <t>DT4094</t>
  </si>
  <si>
    <t>OTHER PROPERTY</t>
  </si>
  <si>
    <t>DT4097</t>
  </si>
  <si>
    <t>282301</t>
  </si>
  <si>
    <t>DEF TAX LIAB PROP - EXCLUDE</t>
  </si>
  <si>
    <t>DT4069</t>
  </si>
  <si>
    <t>ACCEL DEPREC GAAP</t>
  </si>
  <si>
    <t>DT4145</t>
  </si>
  <si>
    <t>APPRAISAL ADJ LIAB</t>
  </si>
  <si>
    <t>DT4360</t>
  </si>
  <si>
    <t>FIXED ASSET - DRY HOLES</t>
  </si>
  <si>
    <t>282302</t>
  </si>
  <si>
    <t>DEF TAX LIAB PROP - FLOW THRU</t>
  </si>
  <si>
    <t>DT4065</t>
  </si>
  <si>
    <t>FAS 109 EQUITY AFUDC</t>
  </si>
  <si>
    <t>282998</t>
  </si>
  <si>
    <t>SVC CO DEF TX LIAB PROP LT</t>
  </si>
  <si>
    <t>DT4060</t>
  </si>
  <si>
    <t>DEPRECIATION</t>
  </si>
  <si>
    <t>283300</t>
  </si>
  <si>
    <t>DEFERRED TAX LIAB - INCLUDE</t>
  </si>
  <si>
    <t>DT2021</t>
  </si>
  <si>
    <t>REG RETIREE HEALTHCARE ASSET</t>
  </si>
  <si>
    <t>DT3018</t>
  </si>
  <si>
    <t>FED EFFECT OF STATE NOL</t>
  </si>
  <si>
    <t>DT4040</t>
  </si>
  <si>
    <t>PREPAID EXPENSES</t>
  </si>
  <si>
    <t>DT4150</t>
  </si>
  <si>
    <t>LT RATE CASE ASSET</t>
  </si>
  <si>
    <t>DT4155</t>
  </si>
  <si>
    <t>REG PSC PENSION ASSET</t>
  </si>
  <si>
    <t>283301</t>
  </si>
  <si>
    <t>DEFERRED TAX LIAB - EXCLUDE</t>
  </si>
  <si>
    <t>DT1099</t>
  </si>
  <si>
    <t>OTHER</t>
  </si>
  <si>
    <t>DT4100</t>
  </si>
  <si>
    <t>GAIN DEFERRAL</t>
  </si>
  <si>
    <t>DT4185</t>
  </si>
  <si>
    <t>WINTER STORM URI</t>
  </si>
  <si>
    <t>DT4201</t>
  </si>
  <si>
    <t>LT REG OTHER ASSET</t>
  </si>
  <si>
    <t>DT4205</t>
  </si>
  <si>
    <t>SEVERANCE</t>
  </si>
  <si>
    <t>DT4220</t>
  </si>
  <si>
    <t>REG ENGY EFF ASSET</t>
  </si>
  <si>
    <t>DT4225</t>
  </si>
  <si>
    <t>REG ACCR FAC ELEC</t>
  </si>
  <si>
    <t>DT4230</t>
  </si>
  <si>
    <t>GOODWILL AMORT</t>
  </si>
  <si>
    <t>DT4265</t>
  </si>
  <si>
    <t>REG ASSET ARO LIABILITY</t>
  </si>
  <si>
    <t>DT4305</t>
  </si>
  <si>
    <t>FED EFF OF STATE CREDITS</t>
  </si>
  <si>
    <t>DT4330</t>
  </si>
  <si>
    <t>STATE ITC FAS 109 FED EFF</t>
  </si>
  <si>
    <t>283302</t>
  </si>
  <si>
    <t>DEFERRED TAX LIAB - FLOW THRU</t>
  </si>
  <si>
    <t>283999</t>
  </si>
  <si>
    <t>GAAP TO FERC DEFTX LIAB STATE</t>
  </si>
  <si>
    <t>DT3022</t>
  </si>
  <si>
    <t>STATE NOL – UTP</t>
  </si>
  <si>
    <t>DT4166</t>
  </si>
  <si>
    <t>NOL CARRYFORWARD – UTP</t>
  </si>
  <si>
    <t>Filter</t>
  </si>
  <si>
    <t/>
  </si>
  <si>
    <t>Row Labels</t>
  </si>
  <si>
    <t>Grand Total</t>
  </si>
  <si>
    <t>Sum of Sum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</si>
</sst>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mmm\-yyyy"/>
    <numFmt numFmtId="166" formatCode="_(* #,##0_);_(* \(#,##0\);_(* &quot;-&quot;??_);_(@_)"/>
    <numFmt numFmtId="167" formatCode="0.000%"/>
    <numFmt numFmtId="168" formatCode="#,##0.0"/>
    <numFmt numFmtId="169" formatCode="_(&quot;$&quot;* #,##0_);_(&quot;$&quot;* \(#,##0\);_(&quot;$&quot;* &quot;-&quot;??_);_(@_)"/>
  </numFmts>
  <fonts count="31">
    <font>
      <sz val="12"/>
      <name val="Arial MT"/>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font>
    <font>
      <b/>
      <sz val="10"/>
      <name val="Times New Roman"/>
      <family val="1"/>
    </font>
    <font>
      <sz val="10"/>
      <name val="Times New Roman"/>
      <family val="1"/>
    </font>
    <font>
      <sz val="11"/>
      <color theme="1"/>
      <name val="Aptos Narrow"/>
      <family val="2"/>
      <scheme val="minor"/>
    </font>
    <font>
      <u/>
      <sz val="10"/>
      <name val="Times New Roman"/>
      <family val="1"/>
    </font>
    <font>
      <sz val="12"/>
      <name val="Arial MT"/>
    </font>
    <font>
      <b/>
      <sz val="10"/>
      <color theme="1"/>
      <name val="Times New Roman"/>
      <family val="1"/>
    </font>
    <font>
      <sz val="11"/>
      <color theme="1"/>
      <name val="Times New Roman"/>
      <family val="1"/>
    </font>
    <font>
      <sz val="11"/>
      <name val="Times New Roman"/>
      <family val="1"/>
    </font>
    <font>
      <sz val="10"/>
      <color theme="1"/>
      <name val="Times New Roman"/>
      <family val="1"/>
    </font>
    <font>
      <sz val="10"/>
      <color rgb="FF000000"/>
      <name val="Times New Roman"/>
      <family val="1"/>
    </font>
    <font>
      <b/>
      <sz val="8"/>
      <color rgb="FFFF0000"/>
      <name val="Times New Roman"/>
      <family val="1"/>
    </font>
    <font>
      <sz val="12"/>
      <name val="Times New Roman"/>
      <family val="1"/>
    </font>
    <font>
      <b/>
      <sz val="10"/>
      <color rgb="FF000000"/>
      <name val="Times New Roman"/>
      <family val="1"/>
    </font>
    <font>
      <b/>
      <u/>
      <sz val="10"/>
      <name val="Times New Roman"/>
      <family val="1"/>
    </font>
    <font>
      <sz val="8"/>
      <name val="Times New Roman"/>
      <family val="1"/>
    </font>
    <font>
      <b/>
      <sz val="9"/>
      <name val="Times New Roman"/>
      <family val="1"/>
    </font>
    <font>
      <sz val="10"/>
      <color rgb="FFFF0000"/>
      <name val="Times New Roman"/>
      <family val="1"/>
    </font>
    <font>
      <b/>
      <sz val="11"/>
      <color theme="1"/>
      <name val="Aptos Narrow"/>
      <family val="2"/>
      <scheme val="minor"/>
    </font>
    <font>
      <b/>
      <sz val="12"/>
      <color rgb="FFFF0000"/>
      <name val="Arial MT"/>
    </font>
    <font>
      <sz val="12"/>
      <name val="Calibri"/>
      <family val="2"/>
    </font>
    <font>
      <b/>
      <sz val="12"/>
      <color rgb="FFFF0000"/>
      <name val="Calibri"/>
      <family val="2"/>
    </font>
    <font>
      <sz val="8"/>
      <name val="Arial MT"/>
    </font>
    <font>
      <b/>
      <sz val="11"/>
      <color rgb="FFFF0000"/>
      <name val="Aptos Narrow"/>
      <family val="2"/>
      <scheme val="minor"/>
    </font>
    <font>
      <b/>
      <sz val="10"/>
      <name val="Arial Unicode MS"/>
    </font>
    <font>
      <sz val="12"/>
      <color rgb="FFFF0000"/>
      <name val="Arial MT"/>
    </font>
    <font>
      <b/>
      <sz val="10"/>
      <color rgb="FFFF0000"/>
      <name val="Arial Unicode MS"/>
    </font>
  </fonts>
  <fills count="11">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7" tint="0.59999389629810485"/>
        <bgColor indexed="64"/>
      </patternFill>
    </fill>
    <fill>
      <patternFill patternType="solid">
        <fgColor rgb="FFC0E2C0"/>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indexed="22"/>
        <bgColor indexed="64"/>
      </patternFill>
    </fill>
  </fills>
  <borders count="2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thin">
        <color rgb="FF000000"/>
      </top>
      <bottom/>
      <diagonal/>
    </border>
    <border>
      <left/>
      <right/>
      <top/>
      <bottom style="double">
        <color indexed="64"/>
      </bottom>
      <diagonal/>
    </border>
    <border>
      <left/>
      <right/>
      <top style="thin">
        <color rgb="FF000000"/>
      </top>
      <bottom style="thin">
        <color rgb="FF000000"/>
      </bottom>
      <diagonal/>
    </border>
    <border>
      <left/>
      <right/>
      <top style="thin">
        <color indexed="64"/>
      </top>
      <bottom style="double">
        <color indexed="64"/>
      </bottom>
      <diagonal/>
    </border>
    <border>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diagonal/>
    </border>
  </borders>
  <cellStyleXfs count="27">
    <xf numFmtId="164" fontId="0" fillId="0" borderId="0" applyProtection="0"/>
    <xf numFmtId="0" fontId="4" fillId="0" borderId="0"/>
    <xf numFmtId="43" fontId="4" fillId="0" borderId="0" applyFont="0" applyFill="0" applyBorder="0" applyAlignment="0" applyProtection="0"/>
    <xf numFmtId="0" fontId="4" fillId="0" borderId="0"/>
    <xf numFmtId="9" fontId="7" fillId="0" borderId="0" applyFont="0" applyFill="0" applyBorder="0" applyAlignment="0" applyProtection="0"/>
    <xf numFmtId="43" fontId="9"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14" fillId="0" borderId="0"/>
    <xf numFmtId="9" fontId="4" fillId="0" borderId="0" applyFont="0" applyFill="0" applyBorder="0" applyAlignment="0" applyProtection="0"/>
    <xf numFmtId="44" fontId="9"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9" fontId="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238">
    <xf numFmtId="164" fontId="0" fillId="0" borderId="0" xfId="0"/>
    <xf numFmtId="0" fontId="5" fillId="0" borderId="0" xfId="1" applyFont="1" applyAlignment="1">
      <alignment horizontal="center"/>
    </xf>
    <xf numFmtId="0" fontId="5" fillId="0" borderId="0" xfId="1" applyFont="1"/>
    <xf numFmtId="0" fontId="5" fillId="0" borderId="1" xfId="1" applyFont="1" applyBorder="1" applyAlignment="1">
      <alignment horizontal="center"/>
    </xf>
    <xf numFmtId="0" fontId="6" fillId="0" borderId="0" xfId="1" applyFont="1" applyAlignment="1">
      <alignment horizontal="center"/>
    </xf>
    <xf numFmtId="0" fontId="8" fillId="0" borderId="0" xfId="1" applyFont="1" applyAlignment="1">
      <alignment horizontal="center"/>
    </xf>
    <xf numFmtId="0" fontId="6" fillId="0" borderId="0" xfId="1" applyFont="1" applyAlignment="1">
      <alignment horizontal="center" vertical="top"/>
    </xf>
    <xf numFmtId="0" fontId="11" fillId="0" borderId="0" xfId="6" applyFont="1"/>
    <xf numFmtId="0" fontId="12" fillId="0" borderId="0" xfId="6" applyFont="1"/>
    <xf numFmtId="164" fontId="6" fillId="0" borderId="0" xfId="6" applyNumberFormat="1" applyFont="1"/>
    <xf numFmtId="167" fontId="5" fillId="0" borderId="0" xfId="7" applyNumberFormat="1" applyFont="1" applyFill="1" applyAlignment="1">
      <alignment horizontal="center"/>
    </xf>
    <xf numFmtId="164" fontId="6" fillId="0" borderId="0" xfId="6" applyNumberFormat="1" applyFont="1" applyAlignment="1">
      <alignment horizontal="center"/>
    </xf>
    <xf numFmtId="164" fontId="5" fillId="0" borderId="0" xfId="6" applyNumberFormat="1" applyFont="1" applyAlignment="1">
      <alignment horizontal="center"/>
    </xf>
    <xf numFmtId="165" fontId="5" fillId="2" borderId="0" xfId="6" applyNumberFormat="1" applyFont="1" applyFill="1" applyAlignment="1">
      <alignment horizontal="center"/>
    </xf>
    <xf numFmtId="165" fontId="5" fillId="2" borderId="0" xfId="6" quotePrefix="1" applyNumberFormat="1" applyFont="1" applyFill="1" applyAlignment="1">
      <alignment horizontal="center"/>
    </xf>
    <xf numFmtId="164" fontId="5" fillId="0" borderId="0" xfId="6" applyNumberFormat="1" applyFont="1" applyAlignment="1">
      <alignment horizontal="right"/>
    </xf>
    <xf numFmtId="167" fontId="6" fillId="0" borderId="0" xfId="7" applyNumberFormat="1" applyFont="1" applyAlignment="1">
      <alignment horizontal="center"/>
    </xf>
    <xf numFmtId="165" fontId="5" fillId="0" borderId="0" xfId="6" applyNumberFormat="1" applyFont="1" applyAlignment="1">
      <alignment horizontal="center"/>
    </xf>
    <xf numFmtId="165" fontId="5" fillId="0" borderId="0" xfId="6" quotePrefix="1" applyNumberFormat="1" applyFont="1" applyAlignment="1">
      <alignment horizontal="center"/>
    </xf>
    <xf numFmtId="3" fontId="6" fillId="0" borderId="1" xfId="6" applyNumberFormat="1" applyFont="1" applyBorder="1" applyAlignment="1">
      <alignment horizontal="center"/>
    </xf>
    <xf numFmtId="164" fontId="5" fillId="0" borderId="0" xfId="6" applyNumberFormat="1" applyFont="1"/>
    <xf numFmtId="167" fontId="5" fillId="0" borderId="0" xfId="7" applyNumberFormat="1" applyFont="1" applyFill="1"/>
    <xf numFmtId="164" fontId="5" fillId="0" borderId="2" xfId="6" applyNumberFormat="1" applyFont="1" applyBorder="1"/>
    <xf numFmtId="164" fontId="5" fillId="0" borderId="2" xfId="6" applyNumberFormat="1" applyFont="1" applyBorder="1" applyAlignment="1">
      <alignment horizontal="center" wrapText="1"/>
    </xf>
    <xf numFmtId="164" fontId="5" fillId="0" borderId="0" xfId="6" applyNumberFormat="1" applyFont="1" applyAlignment="1">
      <alignment horizontal="center" wrapText="1"/>
    </xf>
    <xf numFmtId="3" fontId="6" fillId="0" borderId="0" xfId="6" applyNumberFormat="1" applyFont="1"/>
    <xf numFmtId="3" fontId="6" fillId="2" borderId="0" xfId="6" quotePrefix="1" applyNumberFormat="1" applyFont="1" applyFill="1" applyAlignment="1">
      <alignment horizontal="right"/>
    </xf>
    <xf numFmtId="166" fontId="6" fillId="2" borderId="0" xfId="8" applyNumberFormat="1" applyFont="1" applyFill="1" applyAlignment="1"/>
    <xf numFmtId="3" fontId="6" fillId="0" borderId="0" xfId="6" applyNumberFormat="1" applyFont="1" applyAlignment="1">
      <alignment horizontal="center"/>
    </xf>
    <xf numFmtId="167" fontId="13" fillId="0" borderId="0" xfId="7" applyNumberFormat="1" applyFont="1" applyFill="1" applyBorder="1" applyAlignment="1">
      <alignment horizontal="center"/>
    </xf>
    <xf numFmtId="166" fontId="6" fillId="0" borderId="0" xfId="8" applyNumberFormat="1" applyFont="1" applyFill="1" applyBorder="1" applyAlignment="1"/>
    <xf numFmtId="3" fontId="6" fillId="0" borderId="0" xfId="9" applyNumberFormat="1" applyFont="1"/>
    <xf numFmtId="3" fontId="6" fillId="2" borderId="0" xfId="6" applyNumberFormat="1" applyFont="1" applyFill="1"/>
    <xf numFmtId="166" fontId="6" fillId="2" borderId="5" xfId="8" applyNumberFormat="1" applyFont="1" applyFill="1" applyBorder="1" applyAlignment="1">
      <alignment horizontal="center"/>
    </xf>
    <xf numFmtId="167" fontId="6" fillId="2" borderId="5" xfId="7" applyNumberFormat="1" applyFont="1" applyFill="1" applyBorder="1" applyAlignment="1">
      <alignment horizontal="center"/>
    </xf>
    <xf numFmtId="3" fontId="5" fillId="0" borderId="0" xfId="6" applyNumberFormat="1" applyFont="1"/>
    <xf numFmtId="166" fontId="5" fillId="0" borderId="6" xfId="8" applyNumberFormat="1" applyFont="1" applyFill="1" applyBorder="1" applyAlignment="1"/>
    <xf numFmtId="166" fontId="5" fillId="0" borderId="0" xfId="8" applyNumberFormat="1" applyFont="1" applyFill="1" applyBorder="1" applyAlignment="1">
      <alignment horizontal="center"/>
    </xf>
    <xf numFmtId="166" fontId="5" fillId="0" borderId="0" xfId="8" applyNumberFormat="1" applyFont="1" applyFill="1" applyBorder="1" applyAlignment="1"/>
    <xf numFmtId="166" fontId="6" fillId="0" borderId="0" xfId="8" applyNumberFormat="1" applyFont="1" applyFill="1" applyBorder="1" applyAlignment="1">
      <alignment horizontal="center"/>
    </xf>
    <xf numFmtId="3" fontId="6" fillId="2" borderId="0" xfId="6" applyNumberFormat="1" applyFont="1" applyFill="1" applyAlignment="1">
      <alignment horizontal="right"/>
    </xf>
    <xf numFmtId="3" fontId="6" fillId="2" borderId="5" xfId="6" applyNumberFormat="1" applyFont="1" applyFill="1" applyBorder="1" applyAlignment="1">
      <alignment horizontal="right"/>
    </xf>
    <xf numFmtId="166" fontId="6" fillId="2" borderId="5" xfId="8" applyNumberFormat="1" applyFont="1" applyFill="1" applyBorder="1" applyAlignment="1"/>
    <xf numFmtId="166" fontId="6" fillId="0" borderId="5" xfId="8" applyNumberFormat="1" applyFont="1" applyFill="1" applyBorder="1" applyAlignment="1"/>
    <xf numFmtId="166" fontId="6" fillId="2" borderId="0" xfId="8" applyNumberFormat="1" applyFont="1" applyFill="1" applyBorder="1" applyAlignment="1">
      <alignment horizontal="center"/>
    </xf>
    <xf numFmtId="168" fontId="6" fillId="2" borderId="0" xfId="6" quotePrefix="1" applyNumberFormat="1" applyFont="1" applyFill="1" applyAlignment="1">
      <alignment horizontal="right"/>
    </xf>
    <xf numFmtId="3" fontId="5" fillId="0" borderId="0" xfId="6" applyNumberFormat="1" applyFont="1" applyAlignment="1">
      <alignment wrapText="1"/>
    </xf>
    <xf numFmtId="43" fontId="15" fillId="0" borderId="0" xfId="8" applyFont="1" applyFill="1" applyBorder="1" applyAlignment="1">
      <alignment horizontal="left"/>
    </xf>
    <xf numFmtId="166" fontId="5" fillId="0" borderId="5" xfId="8" applyNumberFormat="1" applyFont="1" applyFill="1" applyBorder="1" applyAlignment="1"/>
    <xf numFmtId="43" fontId="15" fillId="0" borderId="5" xfId="8" applyFont="1" applyFill="1" applyBorder="1" applyAlignment="1">
      <alignment horizontal="left"/>
    </xf>
    <xf numFmtId="164" fontId="16" fillId="0" borderId="0" xfId="0" applyFont="1"/>
    <xf numFmtId="167" fontId="5" fillId="0" borderId="0" xfId="10" applyNumberFormat="1" applyFont="1" applyFill="1" applyBorder="1" applyAlignment="1">
      <alignment horizontal="center"/>
    </xf>
    <xf numFmtId="0" fontId="12" fillId="0" borderId="0" xfId="6" applyFont="1" applyAlignment="1">
      <alignment wrapText="1"/>
    </xf>
    <xf numFmtId="0" fontId="11" fillId="0" borderId="0" xfId="6" applyFont="1" applyAlignment="1">
      <alignment wrapText="1"/>
    </xf>
    <xf numFmtId="164" fontId="16" fillId="0" borderId="0" xfId="0" applyFont="1" applyAlignment="1">
      <alignment vertical="top"/>
    </xf>
    <xf numFmtId="0" fontId="11" fillId="0" borderId="0" xfId="6" applyFont="1" applyAlignment="1">
      <alignment vertical="top" wrapText="1"/>
    </xf>
    <xf numFmtId="0" fontId="11" fillId="0" borderId="0" xfId="6" applyFont="1" applyAlignment="1">
      <alignment vertical="top"/>
    </xf>
    <xf numFmtId="0" fontId="14" fillId="0" borderId="0" xfId="9" applyAlignment="1">
      <alignment horizontal="left" vertical="top"/>
    </xf>
    <xf numFmtId="0" fontId="14" fillId="0" borderId="0" xfId="9" applyAlignment="1">
      <alignment horizontal="center" vertical="top"/>
    </xf>
    <xf numFmtId="0" fontId="14" fillId="0" borderId="0" xfId="9" applyAlignment="1">
      <alignment vertical="top" wrapText="1"/>
    </xf>
    <xf numFmtId="0" fontId="5" fillId="0" borderId="0" xfId="9" applyFont="1" applyAlignment="1">
      <alignment vertical="top" wrapText="1"/>
    </xf>
    <xf numFmtId="0" fontId="5" fillId="2" borderId="0" xfId="9" applyFont="1" applyFill="1" applyAlignment="1">
      <alignment horizontal="center" vertical="top" wrapText="1"/>
    </xf>
    <xf numFmtId="0" fontId="14" fillId="0" borderId="0" xfId="9" applyAlignment="1">
      <alignment horizontal="center" wrapText="1"/>
    </xf>
    <xf numFmtId="0" fontId="14" fillId="0" borderId="0" xfId="9" applyAlignment="1">
      <alignment wrapText="1"/>
    </xf>
    <xf numFmtId="0" fontId="14" fillId="0" borderId="0" xfId="9" applyAlignment="1">
      <alignment horizontal="left" wrapText="1"/>
    </xf>
    <xf numFmtId="10" fontId="14" fillId="2" borderId="0" xfId="9" applyNumberFormat="1" applyFill="1" applyAlignment="1">
      <alignment horizontal="center" vertical="top" shrinkToFit="1"/>
    </xf>
    <xf numFmtId="10" fontId="14" fillId="2" borderId="0" xfId="7" applyNumberFormat="1" applyFont="1" applyFill="1" applyAlignment="1">
      <alignment horizontal="center" vertical="top"/>
    </xf>
    <xf numFmtId="0" fontId="5" fillId="0" borderId="0" xfId="9" applyFont="1" applyAlignment="1">
      <alignment horizontal="center" vertical="center" wrapText="1"/>
    </xf>
    <xf numFmtId="0" fontId="14" fillId="0" borderId="0" xfId="9" applyAlignment="1">
      <alignment vertical="center" wrapText="1"/>
    </xf>
    <xf numFmtId="0" fontId="5" fillId="0" borderId="7" xfId="9" applyFont="1" applyBorder="1" applyAlignment="1">
      <alignment horizontal="center" vertical="center" wrapText="1"/>
    </xf>
    <xf numFmtId="0" fontId="14" fillId="0" borderId="10" xfId="9" applyBorder="1" applyAlignment="1">
      <alignment vertical="center" wrapText="1"/>
    </xf>
    <xf numFmtId="0" fontId="17" fillId="0" borderId="11" xfId="9" quotePrefix="1" applyFont="1" applyBorder="1" applyAlignment="1">
      <alignment horizontal="center" vertical="center" wrapText="1"/>
    </xf>
    <xf numFmtId="0" fontId="5" fillId="0" borderId="11" xfId="9" quotePrefix="1" applyFont="1" applyBorder="1" applyAlignment="1">
      <alignment horizontal="center" vertical="center"/>
    </xf>
    <xf numFmtId="0" fontId="5" fillId="0" borderId="12" xfId="9" applyFont="1" applyBorder="1" applyAlignment="1">
      <alignment horizontal="center" vertical="center" wrapText="1"/>
    </xf>
    <xf numFmtId="0" fontId="17" fillId="0" borderId="11" xfId="9" applyFont="1" applyBorder="1" applyAlignment="1">
      <alignment horizontal="center" vertical="center" wrapText="1"/>
    </xf>
    <xf numFmtId="0" fontId="14" fillId="0" borderId="0" xfId="9" applyAlignment="1">
      <alignment horizontal="left" vertical="center"/>
    </xf>
    <xf numFmtId="1" fontId="17" fillId="0" borderId="0" xfId="9" applyNumberFormat="1" applyFont="1" applyAlignment="1">
      <alignment horizontal="center" vertical="top" shrinkToFit="1"/>
    </xf>
    <xf numFmtId="0" fontId="18" fillId="0" borderId="0" xfId="9" applyFont="1" applyAlignment="1">
      <alignment vertical="top" wrapText="1"/>
    </xf>
    <xf numFmtId="0" fontId="14" fillId="0" borderId="13" xfId="9" applyBorder="1" applyAlignment="1">
      <alignment horizontal="left" wrapText="1"/>
    </xf>
    <xf numFmtId="0" fontId="6" fillId="0" borderId="0" xfId="9" applyFont="1" applyAlignment="1">
      <alignment vertical="center" wrapText="1"/>
    </xf>
    <xf numFmtId="1" fontId="14" fillId="2" borderId="0" xfId="9" applyNumberFormat="1" applyFill="1" applyAlignment="1">
      <alignment vertical="top" shrinkToFit="1"/>
    </xf>
    <xf numFmtId="166" fontId="14" fillId="2" borderId="0" xfId="5" applyNumberFormat="1" applyFont="1" applyFill="1" applyAlignment="1">
      <alignment vertical="top" shrinkToFit="1"/>
    </xf>
    <xf numFmtId="166" fontId="14" fillId="0" borderId="0" xfId="8" applyNumberFormat="1" applyFont="1" applyAlignment="1">
      <alignment horizontal="left" vertical="top"/>
    </xf>
    <xf numFmtId="166" fontId="14" fillId="0" borderId="0" xfId="9" applyNumberFormat="1" applyAlignment="1">
      <alignment horizontal="left" vertical="top"/>
    </xf>
    <xf numFmtId="166" fontId="14" fillId="0" borderId="0" xfId="8" applyNumberFormat="1" applyFont="1" applyBorder="1" applyAlignment="1">
      <alignment vertical="top" shrinkToFit="1"/>
    </xf>
    <xf numFmtId="166" fontId="14" fillId="0" borderId="0" xfId="8" applyNumberFormat="1" applyFont="1" applyAlignment="1">
      <alignment vertical="top" shrinkToFit="1"/>
    </xf>
    <xf numFmtId="0" fontId="14" fillId="2" borderId="0" xfId="9" applyFill="1" applyAlignment="1">
      <alignment wrapText="1"/>
    </xf>
    <xf numFmtId="166" fontId="14" fillId="2" borderId="5" xfId="8" applyNumberFormat="1" applyFont="1" applyFill="1" applyBorder="1" applyAlignment="1">
      <alignment wrapText="1"/>
    </xf>
    <xf numFmtId="166" fontId="14" fillId="0" borderId="5" xfId="8" applyNumberFormat="1" applyFont="1" applyBorder="1" applyAlignment="1">
      <alignment vertical="top" shrinkToFit="1"/>
    </xf>
    <xf numFmtId="166" fontId="14" fillId="0" borderId="5" xfId="8" applyNumberFormat="1" applyFont="1" applyBorder="1" applyAlignment="1">
      <alignment horizontal="left" vertical="top"/>
    </xf>
    <xf numFmtId="166" fontId="14" fillId="0" borderId="5" xfId="9" applyNumberFormat="1" applyBorder="1" applyAlignment="1">
      <alignment horizontal="left" vertical="top"/>
    </xf>
    <xf numFmtId="0" fontId="14" fillId="0" borderId="0" xfId="9" applyAlignment="1">
      <alignment horizontal="left" vertical="center" wrapText="1"/>
    </xf>
    <xf numFmtId="166" fontId="14" fillId="0" borderId="0" xfId="8" applyNumberFormat="1" applyFont="1" applyAlignment="1">
      <alignment vertical="center" wrapText="1"/>
    </xf>
    <xf numFmtId="166" fontId="14" fillId="2" borderId="0" xfId="8" applyNumberFormat="1" applyFont="1" applyFill="1" applyAlignment="1">
      <alignment vertical="top" shrinkToFit="1"/>
    </xf>
    <xf numFmtId="0" fontId="19" fillId="0" borderId="0" xfId="9" applyFont="1" applyAlignment="1">
      <alignment vertical="center" wrapText="1"/>
    </xf>
    <xf numFmtId="166" fontId="14" fillId="2" borderId="0" xfId="8" applyNumberFormat="1" applyFont="1" applyFill="1" applyBorder="1" applyAlignment="1">
      <alignment vertical="top" shrinkToFit="1"/>
    </xf>
    <xf numFmtId="166" fontId="14" fillId="2" borderId="5" xfId="8" applyNumberFormat="1" applyFont="1" applyFill="1" applyBorder="1" applyAlignment="1">
      <alignment vertical="top" shrinkToFit="1"/>
    </xf>
    <xf numFmtId="166" fontId="14" fillId="0" borderId="0" xfId="8" applyNumberFormat="1" applyFont="1" applyBorder="1" applyAlignment="1">
      <alignment horizontal="left" vertical="top"/>
    </xf>
    <xf numFmtId="0" fontId="20" fillId="0" borderId="0" xfId="9" applyFont="1" applyAlignment="1">
      <alignment vertical="top" wrapText="1"/>
    </xf>
    <xf numFmtId="166" fontId="14" fillId="0" borderId="14" xfId="8" applyNumberFormat="1" applyFont="1" applyBorder="1" applyAlignment="1">
      <alignment vertical="top" shrinkToFit="1"/>
    </xf>
    <xf numFmtId="0" fontId="5" fillId="0" borderId="0" xfId="9" applyFont="1" applyAlignment="1">
      <alignment horizontal="left" vertical="top" wrapText="1"/>
    </xf>
    <xf numFmtId="1" fontId="17" fillId="0" borderId="0" xfId="9" applyNumberFormat="1" applyFont="1" applyAlignment="1">
      <alignment horizontal="center" vertical="center" shrinkToFit="1"/>
    </xf>
    <xf numFmtId="0" fontId="18" fillId="0" borderId="0" xfId="9" applyFont="1" applyAlignment="1">
      <alignment vertical="center" wrapText="1"/>
    </xf>
    <xf numFmtId="0" fontId="5" fillId="0" borderId="0" xfId="9" applyFont="1" applyAlignment="1">
      <alignment vertical="center" wrapText="1"/>
    </xf>
    <xf numFmtId="166" fontId="14" fillId="0" borderId="0" xfId="8" applyNumberFormat="1" applyFont="1" applyBorder="1" applyAlignment="1">
      <alignment vertical="center" wrapText="1"/>
    </xf>
    <xf numFmtId="166" fontId="14" fillId="0" borderId="0" xfId="8" applyNumberFormat="1" applyFont="1" applyFill="1" applyAlignment="1">
      <alignment horizontal="left" vertical="top"/>
    </xf>
    <xf numFmtId="0" fontId="6" fillId="2" borderId="0" xfId="9" applyFont="1" applyFill="1" applyAlignment="1">
      <alignment vertical="top" wrapText="1"/>
    </xf>
    <xf numFmtId="166" fontId="6" fillId="2" borderId="0" xfId="8" applyNumberFormat="1" applyFont="1" applyFill="1" applyAlignment="1">
      <alignment vertical="top" wrapText="1"/>
    </xf>
    <xf numFmtId="166" fontId="14" fillId="0" borderId="15" xfId="8" applyNumberFormat="1" applyFont="1" applyBorder="1" applyAlignment="1">
      <alignment vertical="top" shrinkToFit="1"/>
    </xf>
    <xf numFmtId="166" fontId="14" fillId="0" borderId="10" xfId="8" applyNumberFormat="1" applyFont="1" applyBorder="1" applyAlignment="1">
      <alignment vertical="top" shrinkToFit="1"/>
    </xf>
    <xf numFmtId="166" fontId="14" fillId="0" borderId="15" xfId="8" applyNumberFormat="1" applyFont="1" applyFill="1" applyBorder="1" applyAlignment="1">
      <alignment vertical="top" shrinkToFit="1"/>
    </xf>
    <xf numFmtId="166" fontId="14" fillId="0" borderId="15" xfId="8" applyNumberFormat="1" applyFont="1" applyBorder="1" applyAlignment="1">
      <alignment wrapText="1"/>
    </xf>
    <xf numFmtId="166" fontId="21" fillId="0" borderId="0" xfId="9" applyNumberFormat="1" applyFont="1" applyAlignment="1">
      <alignment horizontal="left" vertical="top"/>
    </xf>
    <xf numFmtId="0" fontId="13" fillId="0" borderId="0" xfId="6" applyFont="1"/>
    <xf numFmtId="39" fontId="13" fillId="0" borderId="0" xfId="6" applyNumberFormat="1" applyFont="1"/>
    <xf numFmtId="0" fontId="6" fillId="0" borderId="0" xfId="9" applyFont="1" applyAlignment="1">
      <alignment horizontal="center" vertical="top" wrapText="1"/>
    </xf>
    <xf numFmtId="0" fontId="6" fillId="0" borderId="0" xfId="9" applyFont="1" applyAlignment="1">
      <alignment horizontal="left" vertical="top" wrapText="1"/>
    </xf>
    <xf numFmtId="43" fontId="14" fillId="0" borderId="0" xfId="8" applyFont="1" applyAlignment="1">
      <alignment horizontal="left" vertical="top"/>
    </xf>
    <xf numFmtId="0" fontId="3" fillId="0" borderId="0" xfId="12"/>
    <xf numFmtId="0" fontId="3" fillId="0" borderId="0" xfId="12" applyAlignment="1">
      <alignment wrapText="1"/>
    </xf>
    <xf numFmtId="6" fontId="3" fillId="0" borderId="0" xfId="12" applyNumberFormat="1"/>
    <xf numFmtId="14" fontId="3" fillId="0" borderId="0" xfId="12" applyNumberFormat="1"/>
    <xf numFmtId="21" fontId="3" fillId="0" borderId="0" xfId="12" applyNumberFormat="1"/>
    <xf numFmtId="8" fontId="0" fillId="4" borderId="0" xfId="0" applyNumberFormat="1" applyFill="1"/>
    <xf numFmtId="8" fontId="22" fillId="0" borderId="0" xfId="0" applyNumberFormat="1" applyFont="1"/>
    <xf numFmtId="6" fontId="0" fillId="3" borderId="0" xfId="0" applyNumberFormat="1" applyFill="1"/>
    <xf numFmtId="6" fontId="0" fillId="0" borderId="0" xfId="0" applyNumberFormat="1"/>
    <xf numFmtId="6" fontId="0" fillId="4" borderId="0" xfId="0" applyNumberFormat="1" applyFill="1"/>
    <xf numFmtId="164" fontId="23" fillId="0" borderId="0" xfId="0" applyFont="1"/>
    <xf numFmtId="0" fontId="3" fillId="0" borderId="0" xfId="13"/>
    <xf numFmtId="166" fontId="0" fillId="0" borderId="0" xfId="14" applyNumberFormat="1" applyFont="1"/>
    <xf numFmtId="0" fontId="3" fillId="6" borderId="0" xfId="13" applyFill="1"/>
    <xf numFmtId="6" fontId="3" fillId="0" borderId="0" xfId="13" applyNumberFormat="1"/>
    <xf numFmtId="8" fontId="3" fillId="0" borderId="0" xfId="13" applyNumberFormat="1"/>
    <xf numFmtId="43" fontId="3" fillId="4" borderId="0" xfId="13" applyNumberFormat="1" applyFill="1"/>
    <xf numFmtId="6" fontId="3" fillId="4" borderId="0" xfId="13" applyNumberFormat="1" applyFill="1"/>
    <xf numFmtId="166" fontId="3" fillId="0" borderId="0" xfId="13" applyNumberFormat="1"/>
    <xf numFmtId="166" fontId="3" fillId="6" borderId="0" xfId="13" applyNumberFormat="1" applyFill="1"/>
    <xf numFmtId="166" fontId="3" fillId="3" borderId="0" xfId="13" applyNumberFormat="1" applyFill="1"/>
    <xf numFmtId="0" fontId="22" fillId="0" borderId="0" xfId="13" applyFont="1"/>
    <xf numFmtId="166" fontId="22" fillId="0" borderId="16" xfId="13" applyNumberFormat="1" applyFont="1" applyBorder="1"/>
    <xf numFmtId="166" fontId="3" fillId="6" borderId="16" xfId="13" applyNumberFormat="1" applyFill="1" applyBorder="1"/>
    <xf numFmtId="10" fontId="0" fillId="0" borderId="0" xfId="15" applyNumberFormat="1" applyFont="1"/>
    <xf numFmtId="0" fontId="3" fillId="0" borderId="0" xfId="16"/>
    <xf numFmtId="8" fontId="3" fillId="0" borderId="0" xfId="16" applyNumberFormat="1"/>
    <xf numFmtId="8" fontId="0" fillId="4" borderId="0" xfId="5" applyNumberFormat="1" applyFont="1" applyFill="1"/>
    <xf numFmtId="0" fontId="3" fillId="0" borderId="0" xfId="17"/>
    <xf numFmtId="8" fontId="3" fillId="0" borderId="0" xfId="17" applyNumberFormat="1"/>
    <xf numFmtId="0" fontId="3" fillId="5" borderId="0" xfId="13" applyFill="1"/>
    <xf numFmtId="6" fontId="3" fillId="5" borderId="0" xfId="13" applyNumberFormat="1" applyFill="1"/>
    <xf numFmtId="166" fontId="3" fillId="5" borderId="0" xfId="13" applyNumberFormat="1" applyFill="1"/>
    <xf numFmtId="166" fontId="3" fillId="5" borderId="16" xfId="13" applyNumberFormat="1" applyFill="1" applyBorder="1"/>
    <xf numFmtId="0" fontId="22" fillId="0" borderId="0" xfId="18" applyFont="1"/>
    <xf numFmtId="0" fontId="22" fillId="7" borderId="0" xfId="18" applyFont="1" applyFill="1"/>
    <xf numFmtId="0" fontId="22" fillId="7" borderId="0" xfId="18" quotePrefix="1" applyFont="1" applyFill="1"/>
    <xf numFmtId="6" fontId="22" fillId="0" borderId="0" xfId="18" applyNumberFormat="1" applyFont="1"/>
    <xf numFmtId="0" fontId="22" fillId="0" borderId="0" xfId="18" quotePrefix="1" applyFont="1"/>
    <xf numFmtId="0" fontId="3" fillId="0" borderId="0" xfId="18"/>
    <xf numFmtId="6" fontId="3" fillId="0" borderId="0" xfId="18" applyNumberFormat="1"/>
    <xf numFmtId="0" fontId="3" fillId="7" borderId="0" xfId="18" applyFill="1"/>
    <xf numFmtId="6" fontId="3" fillId="7" borderId="0" xfId="18" applyNumberFormat="1" applyFill="1"/>
    <xf numFmtId="0" fontId="3" fillId="0" borderId="0" xfId="18" quotePrefix="1"/>
    <xf numFmtId="0" fontId="3" fillId="0" borderId="0" xfId="19"/>
    <xf numFmtId="8" fontId="3" fillId="0" borderId="0" xfId="19" applyNumberFormat="1"/>
    <xf numFmtId="169" fontId="3" fillId="6" borderId="0" xfId="11" applyNumberFormat="1" applyFont="1" applyFill="1"/>
    <xf numFmtId="164" fontId="24" fillId="0" borderId="0" xfId="0" applyFont="1"/>
    <xf numFmtId="164" fontId="24" fillId="0" borderId="0" xfId="0" applyFont="1" applyAlignment="1">
      <alignment wrapText="1"/>
    </xf>
    <xf numFmtId="8" fontId="24" fillId="0" borderId="0" xfId="0" applyNumberFormat="1" applyFont="1"/>
    <xf numFmtId="14" fontId="24" fillId="0" borderId="0" xfId="0" applyNumberFormat="1" applyFont="1"/>
    <xf numFmtId="21" fontId="24" fillId="0" borderId="0" xfId="0" applyNumberFormat="1" applyFont="1"/>
    <xf numFmtId="164" fontId="25" fillId="0" borderId="0" xfId="0" applyFont="1"/>
    <xf numFmtId="8" fontId="24" fillId="8" borderId="0" xfId="0" applyNumberFormat="1" applyFont="1" applyFill="1"/>
    <xf numFmtId="166" fontId="24" fillId="0" borderId="0" xfId="5" applyNumberFormat="1" applyFont="1"/>
    <xf numFmtId="8" fontId="24" fillId="3" borderId="0" xfId="0" applyNumberFormat="1" applyFont="1" applyFill="1"/>
    <xf numFmtId="49" fontId="5" fillId="0" borderId="0" xfId="1" applyNumberFormat="1" applyFont="1"/>
    <xf numFmtId="0" fontId="13" fillId="0" borderId="0" xfId="20" applyFont="1"/>
    <xf numFmtId="0" fontId="10" fillId="0" borderId="0" xfId="20" applyFont="1"/>
    <xf numFmtId="14" fontId="10" fillId="0" borderId="0" xfId="20" applyNumberFormat="1" applyFont="1"/>
    <xf numFmtId="166" fontId="13" fillId="0" borderId="0" xfId="21" applyNumberFormat="1" applyFont="1"/>
    <xf numFmtId="0" fontId="13" fillId="0" borderId="0" xfId="20" applyFont="1" applyAlignment="1">
      <alignment horizontal="center"/>
    </xf>
    <xf numFmtId="166" fontId="13" fillId="0" borderId="0" xfId="21" applyNumberFormat="1" applyFont="1" applyFill="1"/>
    <xf numFmtId="166" fontId="13" fillId="0" borderId="17" xfId="21" applyNumberFormat="1" applyFont="1" applyBorder="1"/>
    <xf numFmtId="0" fontId="2" fillId="0" borderId="0" xfId="20"/>
    <xf numFmtId="0" fontId="22" fillId="0" borderId="0" xfId="23" applyFont="1"/>
    <xf numFmtId="0" fontId="1" fillId="0" borderId="0" xfId="23"/>
    <xf numFmtId="0" fontId="22" fillId="7" borderId="0" xfId="23" applyFont="1" applyFill="1"/>
    <xf numFmtId="0" fontId="22" fillId="7" borderId="0" xfId="23" quotePrefix="1" applyFont="1" applyFill="1"/>
    <xf numFmtId="8" fontId="22" fillId="0" borderId="0" xfId="23" applyNumberFormat="1" applyFont="1"/>
    <xf numFmtId="0" fontId="22" fillId="0" borderId="0" xfId="23" quotePrefix="1" applyFont="1"/>
    <xf numFmtId="8" fontId="1" fillId="0" borderId="0" xfId="23" applyNumberFormat="1"/>
    <xf numFmtId="0" fontId="1" fillId="7" borderId="0" xfId="23" applyFill="1"/>
    <xf numFmtId="8" fontId="1" fillId="7" borderId="0" xfId="23" applyNumberFormat="1" applyFill="1"/>
    <xf numFmtId="0" fontId="1" fillId="0" borderId="0" xfId="23" quotePrefix="1"/>
    <xf numFmtId="0" fontId="1" fillId="0" borderId="0" xfId="23" applyAlignment="1">
      <alignment horizontal="right"/>
    </xf>
    <xf numFmtId="43" fontId="1" fillId="0" borderId="0" xfId="23" applyNumberFormat="1"/>
    <xf numFmtId="0" fontId="27" fillId="0" borderId="0" xfId="23" applyFont="1"/>
    <xf numFmtId="0" fontId="22" fillId="0" borderId="0" xfId="23" applyFont="1" applyAlignment="1">
      <alignment horizontal="right"/>
    </xf>
    <xf numFmtId="8" fontId="22" fillId="0" borderId="5" xfId="23" applyNumberFormat="1" applyFont="1" applyBorder="1"/>
    <xf numFmtId="43" fontId="0" fillId="0" borderId="0" xfId="24" applyFont="1"/>
    <xf numFmtId="8" fontId="1" fillId="9" borderId="0" xfId="23" applyNumberFormat="1" applyFill="1"/>
    <xf numFmtId="166" fontId="0" fillId="0" borderId="0" xfId="24" applyNumberFormat="1" applyFont="1" applyBorder="1"/>
    <xf numFmtId="166" fontId="0" fillId="0" borderId="5" xfId="24" applyNumberFormat="1" applyFont="1" applyBorder="1"/>
    <xf numFmtId="166" fontId="0" fillId="0" borderId="0" xfId="24" applyNumberFormat="1" applyFont="1"/>
    <xf numFmtId="0" fontId="27" fillId="0" borderId="0" xfId="23" applyFont="1" applyAlignment="1">
      <alignment horizontal="center"/>
    </xf>
    <xf numFmtId="0" fontId="1" fillId="0" borderId="0" xfId="25"/>
    <xf numFmtId="8" fontId="1" fillId="0" borderId="0" xfId="25" applyNumberFormat="1"/>
    <xf numFmtId="43" fontId="0" fillId="0" borderId="0" xfId="5" applyFont="1"/>
    <xf numFmtId="166" fontId="0" fillId="0" borderId="0" xfId="5" applyNumberFormat="1" applyFont="1"/>
    <xf numFmtId="44" fontId="0" fillId="0" borderId="0" xfId="11" applyFont="1"/>
    <xf numFmtId="44" fontId="0" fillId="0" borderId="5" xfId="11" applyFont="1" applyBorder="1"/>
    <xf numFmtId="167" fontId="0" fillId="0" borderId="0" xfId="22" applyNumberFormat="1" applyFont="1"/>
    <xf numFmtId="0" fontId="1" fillId="0" borderId="0" xfId="26"/>
    <xf numFmtId="8" fontId="1" fillId="0" borderId="0" xfId="26" applyNumberFormat="1"/>
    <xf numFmtId="49" fontId="28" fillId="10" borderId="18" xfId="0" applyNumberFormat="1" applyFont="1" applyFill="1" applyBorder="1"/>
    <xf numFmtId="43" fontId="0" fillId="0" borderId="0" xfId="0" applyNumberFormat="1"/>
    <xf numFmtId="49" fontId="0" fillId="0" borderId="0" xfId="0" applyNumberFormat="1"/>
    <xf numFmtId="43" fontId="28" fillId="10" borderId="18" xfId="5" applyFont="1" applyFill="1" applyBorder="1"/>
    <xf numFmtId="164" fontId="0" fillId="0" borderId="0" xfId="0" pivotButton="1"/>
    <xf numFmtId="164" fontId="0" fillId="0" borderId="0" xfId="0" applyAlignment="1">
      <alignment horizontal="left"/>
    </xf>
    <xf numFmtId="164" fontId="29" fillId="0" borderId="0" xfId="0" applyFont="1"/>
    <xf numFmtId="49" fontId="30" fillId="10" borderId="19" xfId="0" applyNumberFormat="1" applyFont="1" applyFill="1" applyBorder="1"/>
    <xf numFmtId="0" fontId="5" fillId="0" borderId="0" xfId="1" applyFont="1" applyAlignment="1">
      <alignment horizontal="center"/>
    </xf>
    <xf numFmtId="49" fontId="5" fillId="0" borderId="0" xfId="1" applyNumberFormat="1" applyFont="1" applyAlignment="1">
      <alignment horizontal="center"/>
    </xf>
    <xf numFmtId="0" fontId="10" fillId="0" borderId="0" xfId="20" applyFont="1" applyAlignment="1">
      <alignment horizontal="center"/>
    </xf>
    <xf numFmtId="0" fontId="11" fillId="0" borderId="0" xfId="6" applyFont="1" applyAlignment="1">
      <alignment horizontal="left" vertical="top" wrapText="1"/>
    </xf>
    <xf numFmtId="0" fontId="12" fillId="0" borderId="0" xfId="6" applyFont="1" applyAlignment="1">
      <alignment horizontal="left" vertical="top" wrapText="1"/>
    </xf>
    <xf numFmtId="0" fontId="10" fillId="0" borderId="0" xfId="6" applyFont="1" applyAlignment="1">
      <alignment horizontal="center"/>
    </xf>
    <xf numFmtId="3" fontId="6" fillId="0" borderId="1" xfId="6" applyNumberFormat="1" applyFont="1" applyBorder="1" applyAlignment="1">
      <alignment horizontal="center"/>
    </xf>
    <xf numFmtId="164" fontId="5" fillId="0" borderId="2" xfId="6" applyNumberFormat="1" applyFont="1" applyBorder="1" applyAlignment="1">
      <alignment horizontal="center"/>
    </xf>
    <xf numFmtId="3" fontId="5" fillId="0" borderId="3" xfId="6" applyNumberFormat="1" applyFont="1" applyBorder="1" applyAlignment="1">
      <alignment horizontal="center"/>
    </xf>
    <xf numFmtId="3" fontId="5" fillId="0" borderId="4" xfId="6" applyNumberFormat="1" applyFont="1" applyBorder="1" applyAlignment="1">
      <alignment horizontal="center"/>
    </xf>
    <xf numFmtId="0" fontId="6" fillId="0" borderId="0" xfId="9" applyFont="1" applyAlignment="1">
      <alignment horizontal="left" vertical="top" wrapText="1"/>
    </xf>
    <xf numFmtId="0" fontId="5" fillId="0" borderId="0" xfId="1" applyFont="1" applyAlignment="1">
      <alignment horizontal="center" vertical="center"/>
    </xf>
    <xf numFmtId="0" fontId="5" fillId="0" borderId="0" xfId="9" applyFont="1" applyAlignment="1">
      <alignment horizontal="center" vertical="center"/>
    </xf>
    <xf numFmtId="49" fontId="5" fillId="0" borderId="0" xfId="1" applyNumberFormat="1" applyFont="1" applyAlignment="1">
      <alignment horizontal="center" vertical="center"/>
    </xf>
    <xf numFmtId="0" fontId="5" fillId="0" borderId="7" xfId="9" applyFont="1" applyBorder="1" applyAlignment="1">
      <alignment horizontal="center" vertical="center" wrapText="1"/>
    </xf>
    <xf numFmtId="0" fontId="5" fillId="0" borderId="8" xfId="9" applyFont="1" applyBorder="1" applyAlignment="1">
      <alignment horizontal="center" vertical="center" wrapText="1"/>
    </xf>
    <xf numFmtId="0" fontId="5" fillId="0" borderId="9" xfId="9" applyFont="1" applyBorder="1" applyAlignment="1">
      <alignment horizontal="center" vertical="center" wrapText="1"/>
    </xf>
  </cellXfs>
  <cellStyles count="27">
    <cellStyle name="Comma" xfId="5" builtinId="3"/>
    <cellStyle name="Comma 10" xfId="2" xr:uid="{5FC87F9C-4C26-4585-BFF2-6B81EFF66064}"/>
    <cellStyle name="Comma 2" xfId="14" xr:uid="{893839B9-66A0-47B9-BB8C-F9B9AF285990}"/>
    <cellStyle name="Comma 3" xfId="24" xr:uid="{7876C149-397D-456B-A00E-F971D086551B}"/>
    <cellStyle name="Comma 4" xfId="21" xr:uid="{AD6D603B-C33D-4B82-9E35-30FC66951F99}"/>
    <cellStyle name="Comma 96" xfId="8" xr:uid="{008C828B-0BB5-484B-982E-87C53EECDAC0}"/>
    <cellStyle name="Currency" xfId="11" builtinId="4"/>
    <cellStyle name="Normal" xfId="0" builtinId="0"/>
    <cellStyle name="Normal 2" xfId="13" xr:uid="{1F94172B-47CD-4A3E-BAE1-BC3A59B7B486}"/>
    <cellStyle name="Normal 2 2" xfId="3" xr:uid="{EA3337BA-1705-4A98-9756-7E89CD87D2CB}"/>
    <cellStyle name="Normal 2 23" xfId="9" xr:uid="{A2D2F180-0CF0-4199-9F7C-ECEA1B188AFC}"/>
    <cellStyle name="Normal 3" xfId="19" xr:uid="{4435BE94-5B7F-454F-A17E-F994179BF696}"/>
    <cellStyle name="Normal 3 2" xfId="23" xr:uid="{5C56EF48-1329-4DA4-8524-82DD181436D9}"/>
    <cellStyle name="Normal 4" xfId="20" xr:uid="{E4EAA9B4-CF9A-4177-8E2D-3D880AF55F71}"/>
    <cellStyle name="Normal 68" xfId="6" xr:uid="{9E198D97-B375-4936-A618-DA0834053C01}"/>
    <cellStyle name="Normal_182392 12.31.2024" xfId="12" xr:uid="{58AD2959-2A21-4E97-BFCB-3BCDE8541DEF}"/>
    <cellStyle name="Normal_BHSC SC ARAM 2024" xfId="18" xr:uid="{1D2A99BD-DF2A-4E60-80BA-2546A68C6047}"/>
    <cellStyle name="Normal_PRECorp2002HeintzResponse 8-21-03" xfId="1" xr:uid="{715E1691-4FCA-4CE8-B3AA-1001B6280875}"/>
    <cellStyle name="Normal_Report 260 2023 TR" xfId="17" xr:uid="{9562ACEE-E858-454F-A721-40587D2564CC}"/>
    <cellStyle name="Normal_Report 260 2024 Q4 Prov." xfId="16" xr:uid="{3AF10863-5A7D-46D2-8D01-A52591AEC8DE}"/>
    <cellStyle name="Normal_Report 260 SC 2024" xfId="26" xr:uid="{CA07E57E-2C03-46E3-B3F7-4CC5B43ADC2E}"/>
    <cellStyle name="Normal_Sheet4" xfId="25" xr:uid="{FE386EA8-CC2B-4056-A2BA-0A2D161E42BB}"/>
    <cellStyle name="Percent" xfId="22" builtinId="5"/>
    <cellStyle name="Percent 2" xfId="10" xr:uid="{A3DFE0E9-CC6D-4C06-A597-1F821112DE46}"/>
    <cellStyle name="Percent 3" xfId="15" xr:uid="{16277D06-3E08-46EB-9BF3-404FF1BC11DA}"/>
    <cellStyle name="Percent 60 2" xfId="4" xr:uid="{E354B441-D229-45C1-9AA3-A0E89916CF70}"/>
    <cellStyle name="Percent 63" xfId="7" xr:uid="{E6DFE835-FF0B-4429-9A54-A1B633B6E19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1833137</xdr:colOff>
      <xdr:row>26</xdr:row>
      <xdr:rowOff>27941</xdr:rowOff>
    </xdr:from>
    <xdr:to>
      <xdr:col>8</xdr:col>
      <xdr:colOff>240390</xdr:colOff>
      <xdr:row>45</xdr:row>
      <xdr:rowOff>19050</xdr:rowOff>
    </xdr:to>
    <xdr:pic>
      <xdr:nvPicPr>
        <xdr:cNvPr id="3" name="Picture 2">
          <a:extLst>
            <a:ext uri="{FF2B5EF4-FFF2-40B4-BE49-F238E27FC236}">
              <a16:creationId xmlns:a16="http://schemas.microsoft.com/office/drawing/2014/main" id="{1269EF00-07F6-5383-259D-A3E0DC1197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3137" y="4434841"/>
          <a:ext cx="8052903" cy="3128009"/>
        </a:xfrm>
        <a:prstGeom prst="rect">
          <a:avLst/>
        </a:prstGeom>
      </xdr:spPr>
    </xdr:pic>
    <xdr:clientData/>
  </xdr:twoCellAnchor>
  <xdr:twoCellAnchor editAs="oneCell">
    <xdr:from>
      <xdr:col>8</xdr:col>
      <xdr:colOff>43343</xdr:colOff>
      <xdr:row>0</xdr:row>
      <xdr:rowOff>0</xdr:rowOff>
    </xdr:from>
    <xdr:to>
      <xdr:col>18</xdr:col>
      <xdr:colOff>618464</xdr:colOff>
      <xdr:row>20</xdr:row>
      <xdr:rowOff>25399</xdr:rowOff>
    </xdr:to>
    <xdr:pic>
      <xdr:nvPicPr>
        <xdr:cNvPr id="5" name="Picture 4">
          <a:extLst>
            <a:ext uri="{FF2B5EF4-FFF2-40B4-BE49-F238E27FC236}">
              <a16:creationId xmlns:a16="http://schemas.microsoft.com/office/drawing/2014/main" id="{5C8C762F-38DA-7C36-A4BE-F1DC992CBC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88993" y="0"/>
          <a:ext cx="7953821" cy="334009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an, Todd" refreshedDate="45769.494283333333" createdVersion="8" refreshedVersion="8" minRefreshableVersion="3" recordCount="91" xr:uid="{9F0C92C6-A9F0-4B0B-B29E-0C8C0C27D944}">
  <cacheSource type="worksheet">
    <worksheetSource ref="F2:G93" sheet="DT By OI"/>
  </cacheSource>
  <cacheFields count="2">
    <cacheField name="Sum Amount" numFmtId="43">
      <sharedItems containsSemiMixedTypes="0" containsString="0" containsNumber="1" minValue="-119215173.92" maxValue="37302634.25"/>
    </cacheField>
    <cacheField name="Filter" numFmtId="164">
      <sharedItems containsMixedTypes="1" containsNumber="1" containsInteger="1" minValue="0" maxValue="0" count="27">
        <n v="0"/>
        <s v="Bad Debt Reserve"/>
        <s v=""/>
        <s v="Production Tax Credits "/>
        <s v="Equity AFUDC"/>
        <s v="Line Extension Deposit"/>
        <s v="Deferred Regulatory"/>
        <s v="Retiree Healthcare"/>
        <s v="Renewable Energy Standard Rider"/>
        <s v="Alternative Fuel Vehicle Tax Credit"/>
        <s v="Federal Research and Development Tax Credits"/>
        <s v="State Research and Development Tax Credits"/>
        <s v="PUC Fees"/>
        <s v="State Investment Tax Credits"/>
        <s v="State ADIT Exclude"/>
        <s v="Asset Retirement Obligation"/>
        <s v="Operating Leases"/>
        <s v="Rate Refund"/>
        <s v="CWIP"/>
        <s v="Regulatory Asset"/>
        <s v="Like Kind Exchange"/>
        <s v="EDIT Exclude"/>
        <s v="Rate Case Expenses"/>
        <s v="Deferred Tax Asset - Other"/>
        <s v="Winter Storm Uri"/>
        <s v="Severance"/>
        <s v="Goodwil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1">
  <r>
    <n v="95291.46"/>
    <x v="0"/>
  </r>
  <r>
    <n v="1797599.13"/>
    <x v="1"/>
  </r>
  <r>
    <n v="36098.300000000003"/>
    <x v="0"/>
  </r>
  <r>
    <n v="166915.51999999999"/>
    <x v="0"/>
  </r>
  <r>
    <n v="0.01"/>
    <x v="2"/>
  </r>
  <r>
    <n v="165118.53"/>
    <x v="0"/>
  </r>
  <r>
    <n v="37302634.25"/>
    <x v="3"/>
  </r>
  <r>
    <n v="-335926"/>
    <x v="2"/>
  </r>
  <r>
    <n v="2510724.5099999998"/>
    <x v="4"/>
  </r>
  <r>
    <n v="0.03"/>
    <x v="2"/>
  </r>
  <r>
    <n v="7904138.4299999997"/>
    <x v="0"/>
  </r>
  <r>
    <n v="1306248.6000000001"/>
    <x v="0"/>
  </r>
  <r>
    <n v="-1944082.38"/>
    <x v="0"/>
  </r>
  <r>
    <n v="-0.53"/>
    <x v="2"/>
  </r>
  <r>
    <n v="4265031.6100000003"/>
    <x v="0"/>
  </r>
  <r>
    <n v="2024946.79"/>
    <x v="5"/>
  </r>
  <r>
    <n v="-1546323.11"/>
    <x v="0"/>
  </r>
  <r>
    <n v="4731769.5999999996"/>
    <x v="6"/>
  </r>
  <r>
    <n v="2840614.48"/>
    <x v="0"/>
  </r>
  <r>
    <n v="-440545.05"/>
    <x v="7"/>
  </r>
  <r>
    <n v="774635.61"/>
    <x v="7"/>
  </r>
  <r>
    <n v="0.05"/>
    <x v="0"/>
  </r>
  <r>
    <n v="9930015.1600000001"/>
    <x v="0"/>
  </r>
  <r>
    <n v="-0.28000000000000003"/>
    <x v="8"/>
  </r>
  <r>
    <n v="7860"/>
    <x v="9"/>
  </r>
  <r>
    <n v="2784534.73"/>
    <x v="10"/>
  </r>
  <r>
    <n v="179705"/>
    <x v="11"/>
  </r>
  <r>
    <n v="369086.1"/>
    <x v="12"/>
  </r>
  <r>
    <n v="-0.02"/>
    <x v="0"/>
  </r>
  <r>
    <n v="0.37"/>
    <x v="2"/>
  </r>
  <r>
    <n v="-0.18"/>
    <x v="2"/>
  </r>
  <r>
    <n v="12505554"/>
    <x v="13"/>
  </r>
  <r>
    <n v="257780.06"/>
    <x v="14"/>
  </r>
  <r>
    <n v="-3786418.1"/>
    <x v="0"/>
  </r>
  <r>
    <n v="1489189.29"/>
    <x v="15"/>
  </r>
  <r>
    <n v="-0.02"/>
    <x v="2"/>
  </r>
  <r>
    <n v="127535.73"/>
    <x v="16"/>
  </r>
  <r>
    <n v="-3406687.5"/>
    <x v="0"/>
  </r>
  <r>
    <n v="-0.31"/>
    <x v="17"/>
  </r>
  <r>
    <n v="-6604046.1600000001"/>
    <x v="13"/>
  </r>
  <r>
    <n v="137873.68"/>
    <x v="13"/>
  </r>
  <r>
    <n v="871287.88"/>
    <x v="13"/>
  </r>
  <r>
    <n v="44682.15"/>
    <x v="13"/>
  </r>
  <r>
    <n v="0.1"/>
    <x v="2"/>
  </r>
  <r>
    <n v="123983.13"/>
    <x v="0"/>
  </r>
  <r>
    <n v="17304.91"/>
    <x v="0"/>
  </r>
  <r>
    <n v="82918.87"/>
    <x v="0"/>
  </r>
  <r>
    <n v="0.17"/>
    <x v="2"/>
  </r>
  <r>
    <n v="-25950679.02"/>
    <x v="0"/>
  </r>
  <r>
    <n v="231903.8"/>
    <x v="14"/>
  </r>
  <r>
    <n v="-119215173.92"/>
    <x v="0"/>
  </r>
  <r>
    <n v="-26621.75"/>
    <x v="0"/>
  </r>
  <r>
    <n v="1084735.6599999999"/>
    <x v="18"/>
  </r>
  <r>
    <n v="762268.81"/>
    <x v="14"/>
  </r>
  <r>
    <n v="-1720.8"/>
    <x v="14"/>
  </r>
  <r>
    <n v="-7851.01"/>
    <x v="19"/>
  </r>
  <r>
    <n v="3478023.69"/>
    <x v="20"/>
  </r>
  <r>
    <n v="-37248.269999999997"/>
    <x v="21"/>
  </r>
  <r>
    <n v="-30342.080000000002"/>
    <x v="4"/>
  </r>
  <r>
    <n v="93.98"/>
    <x v="14"/>
  </r>
  <r>
    <n v="-127834.45"/>
    <x v="4"/>
  </r>
  <r>
    <n v="7.0000000000000007E-2"/>
    <x v="18"/>
  </r>
  <r>
    <n v="-431907.15"/>
    <x v="4"/>
  </r>
  <r>
    <n v="-1970674.74"/>
    <x v="0"/>
  </r>
  <r>
    <n v="-250939.81"/>
    <x v="4"/>
  </r>
  <r>
    <n v="0.01"/>
    <x v="2"/>
  </r>
  <r>
    <n v="-895656.64"/>
    <x v="0"/>
  </r>
  <r>
    <n v="-335666.81"/>
    <x v="0"/>
  </r>
  <r>
    <n v="-0.44"/>
    <x v="22"/>
  </r>
  <r>
    <n v="-0.04"/>
    <x v="2"/>
  </r>
  <r>
    <n v="-1014963.18"/>
    <x v="23"/>
  </r>
  <r>
    <n v="-10282122.68"/>
    <x v="14"/>
  </r>
  <r>
    <n v="795147.81"/>
    <x v="0"/>
  </r>
  <r>
    <n v="127279.58"/>
    <x v="6"/>
  </r>
  <r>
    <n v="-4051555.32"/>
    <x v="20"/>
  </r>
  <r>
    <n v="-96199.16"/>
    <x v="16"/>
  </r>
  <r>
    <n v="0.02"/>
    <x v="24"/>
  </r>
  <r>
    <n v="0.14000000000000001"/>
    <x v="2"/>
  </r>
  <r>
    <n v="-495699.47"/>
    <x v="25"/>
  </r>
  <r>
    <n v="-0.15"/>
    <x v="19"/>
  </r>
  <r>
    <n v="-0.41"/>
    <x v="2"/>
  </r>
  <r>
    <n v="-41311782.659999996"/>
    <x v="26"/>
  </r>
  <r>
    <n v="-71601.649999999994"/>
    <x v="15"/>
  </r>
  <r>
    <n v="-1277054.7"/>
    <x v="13"/>
  </r>
  <r>
    <n v="-28953.42"/>
    <x v="13"/>
  </r>
  <r>
    <n v="-9383.7800000000007"/>
    <x v="13"/>
  </r>
  <r>
    <n v="37248.269999999997"/>
    <x v="21"/>
  </r>
  <r>
    <n v="-9810.0400000000009"/>
    <x v="4"/>
  </r>
  <r>
    <n v="-41428.910000000003"/>
    <x v="4"/>
  </r>
  <r>
    <n v="-17305.53"/>
    <x v="0"/>
  </r>
  <r>
    <n v="-82919.48"/>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D1CB474-73C3-442E-80E3-DA657CD49D35}" name="PivotTable1" cacheId="4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96:D122" firstHeaderRow="1" firstDataRow="1" firstDataCol="1"/>
  <pivotFields count="2">
    <pivotField dataField="1" numFmtId="43" showAll="0"/>
    <pivotField axis="axisRow" showAll="0">
      <items count="28">
        <item h="1" x="0"/>
        <item h="1" x="2"/>
        <item x="9"/>
        <item x="15"/>
        <item x="1"/>
        <item x="18"/>
        <item x="6"/>
        <item x="23"/>
        <item x="21"/>
        <item x="4"/>
        <item x="10"/>
        <item x="26"/>
        <item x="20"/>
        <item x="5"/>
        <item x="16"/>
        <item x="3"/>
        <item x="12"/>
        <item x="22"/>
        <item x="17"/>
        <item x="19"/>
        <item x="8"/>
        <item x="7"/>
        <item x="25"/>
        <item x="14"/>
        <item x="13"/>
        <item x="11"/>
        <item x="24"/>
        <item t="default"/>
      </items>
    </pivotField>
  </pivotFields>
  <rowFields count="1">
    <field x="1"/>
  </rowFields>
  <rowItems count="26">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Sum of Sum Amount" fld="0" baseField="0" baseItem="0" numFmtId="4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BD012-5CD1-4348-A0F9-0D4D08910DD9}">
  <dimension ref="A1:Q65"/>
  <sheetViews>
    <sheetView tabSelected="1" zoomScale="80" zoomScaleNormal="80" workbookViewId="0">
      <selection activeCell="E20" sqref="E20"/>
    </sheetView>
  </sheetViews>
  <sheetFormatPr defaultColWidth="8.90625" defaultRowHeight="13.8"/>
  <cols>
    <col min="1" max="1" width="8.90625" style="7" customWidth="1"/>
    <col min="2" max="2" width="50.6328125" style="7" bestFit="1" customWidth="1"/>
    <col min="3" max="3" width="12.81640625" style="7" bestFit="1" customWidth="1"/>
    <col min="4" max="4" width="9.6328125" style="7" customWidth="1"/>
    <col min="5" max="5" width="11.81640625" style="7" customWidth="1"/>
    <col min="6" max="6" width="15.08984375" style="7" bestFit="1" customWidth="1"/>
    <col min="7" max="7" width="11.81640625" style="7" bestFit="1" customWidth="1"/>
    <col min="8" max="8" width="10.81640625" style="7" bestFit="1" customWidth="1"/>
    <col min="9" max="9" width="15.08984375" style="7" customWidth="1"/>
    <col min="10" max="11" width="8.90625" style="7"/>
    <col min="12" max="12" width="11.54296875" style="7" bestFit="1" customWidth="1"/>
    <col min="13" max="13" width="13.1796875" style="7" customWidth="1"/>
    <col min="14" max="14" width="12.08984375" style="7" customWidth="1"/>
    <col min="15" max="15" width="11.54296875" style="7" bestFit="1" customWidth="1"/>
    <col min="16" max="16" width="8.90625" style="7"/>
    <col min="17" max="17" width="12.90625" style="7" bestFit="1" customWidth="1"/>
    <col min="18" max="16384" width="8.90625" style="7"/>
  </cols>
  <sheetData>
    <row r="1" spans="1:17" ht="15.75" customHeight="1">
      <c r="A1" s="226" t="s">
        <v>19</v>
      </c>
      <c r="B1" s="226"/>
      <c r="C1" s="226"/>
      <c r="D1" s="226"/>
      <c r="E1" s="226"/>
      <c r="F1" s="226"/>
      <c r="G1" s="226"/>
      <c r="H1" s="226"/>
      <c r="I1" s="226"/>
      <c r="J1" s="226"/>
      <c r="K1" s="226"/>
      <c r="L1" s="226"/>
      <c r="M1" s="226"/>
      <c r="N1" s="226"/>
      <c r="O1" s="226"/>
      <c r="P1" s="226"/>
      <c r="Q1" s="226"/>
    </row>
    <row r="2" spans="1:17" s="8" customFormat="1">
      <c r="A2" s="221" t="s">
        <v>20</v>
      </c>
      <c r="B2" s="221"/>
      <c r="C2" s="221"/>
      <c r="D2" s="221"/>
      <c r="E2" s="221"/>
      <c r="F2" s="221"/>
      <c r="G2" s="221"/>
      <c r="H2" s="221"/>
      <c r="I2" s="221"/>
      <c r="J2" s="221"/>
      <c r="K2" s="221"/>
      <c r="L2" s="221"/>
      <c r="M2" s="221"/>
      <c r="N2" s="221"/>
      <c r="O2" s="221"/>
      <c r="P2" s="221"/>
      <c r="Q2" s="221"/>
    </row>
    <row r="3" spans="1:17">
      <c r="A3" s="222" t="s">
        <v>18</v>
      </c>
      <c r="B3" s="221"/>
      <c r="C3" s="221"/>
      <c r="D3" s="221"/>
      <c r="E3" s="221"/>
      <c r="F3" s="221"/>
      <c r="G3" s="221"/>
      <c r="H3" s="221"/>
      <c r="I3" s="221"/>
      <c r="J3" s="221"/>
      <c r="K3" s="221"/>
      <c r="L3" s="221"/>
      <c r="M3" s="221"/>
      <c r="N3" s="221"/>
      <c r="O3" s="221"/>
      <c r="P3" s="221"/>
      <c r="Q3" s="221"/>
    </row>
    <row r="4" spans="1:17">
      <c r="A4" s="221" t="s">
        <v>153</v>
      </c>
      <c r="B4" s="221"/>
      <c r="C4" s="221"/>
      <c r="D4" s="221"/>
      <c r="E4" s="221"/>
      <c r="F4" s="221"/>
      <c r="G4" s="221"/>
      <c r="H4" s="221"/>
      <c r="I4" s="221"/>
      <c r="J4" s="221"/>
      <c r="K4" s="221"/>
      <c r="L4" s="221"/>
      <c r="M4" s="221"/>
      <c r="N4" s="221"/>
      <c r="O4" s="221"/>
      <c r="P4" s="221"/>
      <c r="Q4" s="221"/>
    </row>
    <row r="6" spans="1:17">
      <c r="A6" s="1"/>
      <c r="B6" s="1"/>
      <c r="C6" s="1"/>
      <c r="D6" s="1"/>
      <c r="E6" s="1"/>
      <c r="F6" s="9"/>
      <c r="G6" s="9"/>
      <c r="H6" s="9"/>
      <c r="I6" s="9"/>
      <c r="J6" s="1"/>
      <c r="K6" s="10"/>
      <c r="L6" s="9"/>
      <c r="M6" s="9"/>
      <c r="N6" s="9"/>
      <c r="O6" s="9"/>
      <c r="P6" s="11"/>
      <c r="Q6" s="11"/>
    </row>
    <row r="7" spans="1:17">
      <c r="A7" s="1"/>
      <c r="B7" s="12"/>
      <c r="C7" s="12"/>
      <c r="D7" s="12"/>
      <c r="E7" s="12"/>
      <c r="F7" s="13">
        <v>45261</v>
      </c>
      <c r="G7" s="14" t="s">
        <v>154</v>
      </c>
      <c r="H7" s="14" t="s">
        <v>154</v>
      </c>
      <c r="I7" s="13">
        <v>45627</v>
      </c>
      <c r="J7" s="15"/>
      <c r="K7" s="16"/>
      <c r="L7" s="17">
        <f>+F7</f>
        <v>45261</v>
      </c>
      <c r="M7" s="17" t="str">
        <f>+G7</f>
        <v>2024</v>
      </c>
      <c r="N7" s="18" t="str">
        <f>H7</f>
        <v>2024</v>
      </c>
      <c r="O7" s="17">
        <f>I7</f>
        <v>45627</v>
      </c>
      <c r="P7" s="11"/>
      <c r="Q7" s="11"/>
    </row>
    <row r="8" spans="1:17" ht="14.4" thickBot="1">
      <c r="A8" s="3" t="s">
        <v>0</v>
      </c>
      <c r="B8" s="19" t="s">
        <v>1</v>
      </c>
      <c r="C8" s="19" t="s">
        <v>21</v>
      </c>
      <c r="D8" s="19" t="s">
        <v>22</v>
      </c>
      <c r="E8" s="19" t="s">
        <v>23</v>
      </c>
      <c r="F8" s="19" t="s">
        <v>2</v>
      </c>
      <c r="G8" s="19" t="s">
        <v>3</v>
      </c>
      <c r="H8" s="19" t="s">
        <v>4</v>
      </c>
      <c r="I8" s="19" t="s">
        <v>5</v>
      </c>
      <c r="J8" s="227" t="s">
        <v>24</v>
      </c>
      <c r="K8" s="227"/>
      <c r="L8" s="19" t="s">
        <v>25</v>
      </c>
      <c r="M8" s="19" t="s">
        <v>26</v>
      </c>
      <c r="N8" s="19" t="s">
        <v>27</v>
      </c>
      <c r="O8" s="19" t="s">
        <v>28</v>
      </c>
      <c r="P8" s="19" t="s">
        <v>29</v>
      </c>
      <c r="Q8" s="19" t="s">
        <v>30</v>
      </c>
    </row>
    <row r="9" spans="1:17">
      <c r="A9" s="9"/>
      <c r="B9" s="9"/>
      <c r="C9" s="9"/>
      <c r="D9" s="9"/>
      <c r="E9" s="9"/>
      <c r="F9" s="12"/>
      <c r="G9" s="12"/>
      <c r="H9" s="12"/>
      <c r="I9" s="12"/>
      <c r="J9" s="20"/>
      <c r="K9" s="21"/>
      <c r="L9" s="20"/>
      <c r="M9" s="20"/>
      <c r="N9" s="12"/>
      <c r="O9" s="20"/>
      <c r="P9" s="12"/>
      <c r="Q9" s="12"/>
    </row>
    <row r="10" spans="1:17" ht="60" customHeight="1">
      <c r="A10" s="22" t="s">
        <v>31</v>
      </c>
      <c r="B10" s="22" t="s">
        <v>32</v>
      </c>
      <c r="C10" s="22" t="s">
        <v>33</v>
      </c>
      <c r="D10" s="23" t="s">
        <v>34</v>
      </c>
      <c r="E10" s="23" t="s">
        <v>35</v>
      </c>
      <c r="F10" s="23" t="s">
        <v>36</v>
      </c>
      <c r="G10" s="23" t="s">
        <v>37</v>
      </c>
      <c r="H10" s="23" t="s">
        <v>38</v>
      </c>
      <c r="I10" s="23" t="s">
        <v>39</v>
      </c>
      <c r="J10" s="228" t="s">
        <v>40</v>
      </c>
      <c r="K10" s="228"/>
      <c r="L10" s="23" t="s">
        <v>41</v>
      </c>
      <c r="M10" s="23" t="s">
        <v>42</v>
      </c>
      <c r="N10" s="23" t="s">
        <v>43</v>
      </c>
      <c r="O10" s="23" t="s">
        <v>44</v>
      </c>
      <c r="P10" s="23" t="s">
        <v>45</v>
      </c>
      <c r="Q10" s="23" t="s">
        <v>46</v>
      </c>
    </row>
    <row r="11" spans="1:17">
      <c r="A11" s="20"/>
      <c r="B11" s="20"/>
      <c r="C11" s="20"/>
      <c r="D11" s="20"/>
      <c r="E11" s="20"/>
      <c r="F11" s="24"/>
      <c r="G11" s="24"/>
      <c r="H11" s="24"/>
      <c r="I11" s="24"/>
      <c r="J11" s="12"/>
      <c r="K11" s="12"/>
      <c r="L11" s="24"/>
      <c r="M11" s="24"/>
      <c r="N11" s="24"/>
      <c r="O11" s="24"/>
      <c r="P11" s="24"/>
      <c r="Q11" s="24"/>
    </row>
    <row r="12" spans="1:17">
      <c r="A12" s="4">
        <v>1</v>
      </c>
      <c r="B12" s="229" t="s">
        <v>47</v>
      </c>
      <c r="C12" s="230"/>
      <c r="D12" s="230"/>
      <c r="E12" s="230"/>
      <c r="F12" s="230"/>
      <c r="G12" s="230"/>
      <c r="H12" s="230"/>
      <c r="I12" s="230"/>
      <c r="J12" s="230"/>
      <c r="K12" s="230"/>
      <c r="L12" s="230"/>
      <c r="M12" s="230"/>
      <c r="N12" s="230"/>
      <c r="O12" s="230"/>
      <c r="P12" s="230"/>
      <c r="Q12" s="230"/>
    </row>
    <row r="13" spans="1:17">
      <c r="A13" s="4">
        <f>A12+1</f>
        <v>2</v>
      </c>
      <c r="B13" s="25" t="s">
        <v>48</v>
      </c>
      <c r="C13" s="25" t="s">
        <v>49</v>
      </c>
      <c r="D13" s="26" t="s">
        <v>50</v>
      </c>
      <c r="E13" s="26"/>
      <c r="F13" s="27">
        <v>0</v>
      </c>
      <c r="G13" s="27">
        <v>0</v>
      </c>
      <c r="H13" s="27">
        <v>0</v>
      </c>
      <c r="I13" s="27">
        <v>1.0000000000000001E-9</v>
      </c>
      <c r="J13" s="28" t="s">
        <v>51</v>
      </c>
      <c r="K13" s="29">
        <v>0.22680814926774853</v>
      </c>
      <c r="L13" s="30">
        <f t="shared" ref="L13:O14" si="0">F13*$K13</f>
        <v>0</v>
      </c>
      <c r="M13" s="30">
        <f t="shared" si="0"/>
        <v>0</v>
      </c>
      <c r="N13" s="30">
        <f t="shared" si="0"/>
        <v>0</v>
      </c>
      <c r="O13" s="30">
        <f t="shared" si="0"/>
        <v>2.2680814926774854E-10</v>
      </c>
      <c r="P13" s="28" t="s">
        <v>52</v>
      </c>
      <c r="Q13" s="31" t="s">
        <v>53</v>
      </c>
    </row>
    <row r="14" spans="1:17">
      <c r="A14" s="4">
        <f>A13+1</f>
        <v>3</v>
      </c>
      <c r="B14" s="32" t="s">
        <v>11</v>
      </c>
      <c r="C14" s="32"/>
      <c r="D14" s="32"/>
      <c r="E14" s="32"/>
      <c r="F14" s="27"/>
      <c r="G14" s="27"/>
      <c r="H14" s="27"/>
      <c r="I14" s="27"/>
      <c r="J14" s="33"/>
      <c r="K14" s="34"/>
      <c r="L14" s="30">
        <f t="shared" si="0"/>
        <v>0</v>
      </c>
      <c r="M14" s="30">
        <f>G14*$K14</f>
        <v>0</v>
      </c>
      <c r="N14" s="30">
        <f t="shared" si="0"/>
        <v>0</v>
      </c>
      <c r="O14" s="30">
        <f t="shared" si="0"/>
        <v>0</v>
      </c>
      <c r="P14" s="33"/>
      <c r="Q14" s="33"/>
    </row>
    <row r="15" spans="1:17">
      <c r="A15" s="4">
        <v>50</v>
      </c>
      <c r="B15" s="35" t="s">
        <v>54</v>
      </c>
      <c r="C15" s="35"/>
      <c r="D15" s="35"/>
      <c r="E15" s="35"/>
      <c r="F15" s="36">
        <f>SUM(F13:F14)</f>
        <v>0</v>
      </c>
      <c r="G15" s="36">
        <f>SUM(G13:G14)</f>
        <v>0</v>
      </c>
      <c r="H15" s="36">
        <f>SUM(H13:H14)</f>
        <v>0</v>
      </c>
      <c r="I15" s="36">
        <f>SUM(I13:I14)</f>
        <v>1.0000000000000001E-9</v>
      </c>
      <c r="J15" s="20"/>
      <c r="K15" s="21"/>
      <c r="L15" s="36">
        <f>SUM(L13:L14)</f>
        <v>0</v>
      </c>
      <c r="M15" s="36">
        <f>SUM(M13:M14)</f>
        <v>0</v>
      </c>
      <c r="N15" s="36">
        <f>SUM(N13:N14)</f>
        <v>0</v>
      </c>
      <c r="O15" s="36">
        <f>SUM(O13:O14)</f>
        <v>2.2680814926774854E-10</v>
      </c>
      <c r="P15" s="37"/>
      <c r="Q15" s="37"/>
    </row>
    <row r="16" spans="1:17">
      <c r="A16" s="4"/>
      <c r="B16" s="35"/>
      <c r="C16" s="35"/>
      <c r="D16" s="35"/>
      <c r="E16" s="35"/>
      <c r="F16" s="38"/>
      <c r="G16" s="38"/>
      <c r="H16" s="38"/>
      <c r="I16" s="38"/>
      <c r="J16" s="20"/>
      <c r="K16" s="21"/>
      <c r="L16" s="38"/>
      <c r="M16" s="38"/>
      <c r="N16" s="38"/>
      <c r="O16" s="38"/>
      <c r="P16" s="37"/>
      <c r="Q16" s="37"/>
    </row>
    <row r="17" spans="1:17">
      <c r="A17" s="4">
        <v>51</v>
      </c>
      <c r="B17" s="25" t="s">
        <v>55</v>
      </c>
      <c r="C17" s="25" t="s">
        <v>49</v>
      </c>
      <c r="D17" s="26">
        <v>283</v>
      </c>
      <c r="E17" s="26"/>
      <c r="F17" s="27">
        <v>0</v>
      </c>
      <c r="G17" s="27">
        <v>0</v>
      </c>
      <c r="H17" s="27">
        <v>0</v>
      </c>
      <c r="I17" s="27">
        <v>0</v>
      </c>
      <c r="J17" s="28" t="s">
        <v>51</v>
      </c>
      <c r="K17" s="29">
        <v>0.22680814926774853</v>
      </c>
      <c r="L17" s="30">
        <f t="shared" ref="L17:O18" si="1">F17*$K17</f>
        <v>0</v>
      </c>
      <c r="M17" s="30">
        <f t="shared" si="1"/>
        <v>0</v>
      </c>
      <c r="N17" s="30">
        <f t="shared" si="1"/>
        <v>0</v>
      </c>
      <c r="O17" s="30">
        <f t="shared" si="1"/>
        <v>0</v>
      </c>
      <c r="P17" s="28"/>
      <c r="Q17" s="39"/>
    </row>
    <row r="18" spans="1:17">
      <c r="A18" s="4">
        <v>52</v>
      </c>
      <c r="B18" s="32" t="s">
        <v>11</v>
      </c>
      <c r="C18" s="32"/>
      <c r="D18" s="32"/>
      <c r="E18" s="40"/>
      <c r="F18" s="41"/>
      <c r="G18" s="42"/>
      <c r="H18" s="42"/>
      <c r="I18" s="42"/>
      <c r="J18" s="42"/>
      <c r="K18" s="33"/>
      <c r="L18" s="43">
        <f t="shared" si="1"/>
        <v>0</v>
      </c>
      <c r="M18" s="43">
        <f t="shared" si="1"/>
        <v>0</v>
      </c>
      <c r="N18" s="43">
        <f t="shared" si="1"/>
        <v>0</v>
      </c>
      <c r="O18" s="43">
        <f t="shared" si="1"/>
        <v>0</v>
      </c>
      <c r="P18" s="44"/>
      <c r="Q18" s="44"/>
    </row>
    <row r="19" spans="1:17">
      <c r="A19" s="4">
        <v>150</v>
      </c>
      <c r="B19" s="35" t="s">
        <v>56</v>
      </c>
      <c r="C19" s="35"/>
      <c r="D19" s="35"/>
      <c r="E19" s="35"/>
      <c r="F19" s="38">
        <f>SUM(F17:F18)</f>
        <v>0</v>
      </c>
      <c r="G19" s="38">
        <f>SUM(G17:G18)</f>
        <v>0</v>
      </c>
      <c r="H19" s="38">
        <f>SUM(H17:H18)</f>
        <v>0</v>
      </c>
      <c r="I19" s="38">
        <f>SUM(I17:I18)</f>
        <v>0</v>
      </c>
      <c r="J19" s="20"/>
      <c r="K19" s="21"/>
      <c r="L19" s="38">
        <f>SUM(L17:L18)</f>
        <v>0</v>
      </c>
      <c r="M19" s="38">
        <f>SUM(M17:M18)</f>
        <v>0</v>
      </c>
      <c r="N19" s="38">
        <f>SUM(N17:N18)</f>
        <v>0</v>
      </c>
      <c r="O19" s="38">
        <f>SUM(O17:O18)</f>
        <v>0</v>
      </c>
      <c r="P19" s="37"/>
      <c r="Q19" s="37"/>
    </row>
    <row r="20" spans="1:17">
      <c r="A20" s="4">
        <v>151</v>
      </c>
      <c r="B20" s="35"/>
      <c r="C20" s="35"/>
      <c r="D20" s="35"/>
      <c r="E20" s="35"/>
      <c r="F20" s="38"/>
      <c r="G20" s="38"/>
      <c r="H20" s="38"/>
      <c r="I20" s="38"/>
      <c r="J20" s="20"/>
      <c r="K20" s="21"/>
      <c r="L20" s="38"/>
      <c r="M20" s="38"/>
      <c r="N20" s="38"/>
      <c r="O20" s="38"/>
      <c r="P20" s="37"/>
      <c r="Q20" s="37"/>
    </row>
    <row r="21" spans="1:17">
      <c r="A21" s="4">
        <v>152</v>
      </c>
      <c r="B21" s="35" t="s">
        <v>57</v>
      </c>
      <c r="C21" s="35"/>
      <c r="D21" s="35"/>
      <c r="E21" s="35"/>
      <c r="F21" s="38">
        <f>F15+F19</f>
        <v>0</v>
      </c>
      <c r="G21" s="38">
        <f>G15+G19</f>
        <v>0</v>
      </c>
      <c r="H21" s="38">
        <f>H15+H19</f>
        <v>0</v>
      </c>
      <c r="I21" s="38">
        <f>I15+I19</f>
        <v>1.0000000000000001E-9</v>
      </c>
      <c r="J21" s="20"/>
      <c r="K21" s="21"/>
      <c r="L21" s="38">
        <f>L15+L19</f>
        <v>0</v>
      </c>
      <c r="M21" s="38">
        <f>M15+M19</f>
        <v>0</v>
      </c>
      <c r="N21" s="38">
        <f>N15+N19</f>
        <v>0</v>
      </c>
      <c r="O21" s="38">
        <f>O15+O19</f>
        <v>2.2680814926774854E-10</v>
      </c>
      <c r="P21" s="37"/>
      <c r="Q21" s="37"/>
    </row>
    <row r="22" spans="1:17">
      <c r="A22" s="4"/>
      <c r="B22" s="35"/>
      <c r="C22" s="35"/>
      <c r="D22" s="35"/>
      <c r="E22" s="35"/>
      <c r="F22" s="38"/>
      <c r="G22" s="38"/>
      <c r="H22" s="38"/>
      <c r="I22" s="38"/>
      <c r="J22" s="20"/>
      <c r="K22" s="21"/>
      <c r="L22" s="38"/>
      <c r="M22" s="38"/>
      <c r="N22" s="38"/>
      <c r="O22" s="38"/>
      <c r="P22" s="37"/>
      <c r="Q22" s="37"/>
    </row>
    <row r="23" spans="1:17">
      <c r="A23" s="4">
        <v>200</v>
      </c>
      <c r="B23" s="229" t="s">
        <v>58</v>
      </c>
      <c r="C23" s="230"/>
      <c r="D23" s="230"/>
      <c r="E23" s="230"/>
      <c r="F23" s="230"/>
      <c r="G23" s="230"/>
      <c r="H23" s="230"/>
      <c r="I23" s="230"/>
      <c r="J23" s="230"/>
      <c r="K23" s="230"/>
      <c r="L23" s="230"/>
      <c r="M23" s="230"/>
      <c r="N23" s="230"/>
      <c r="O23" s="230"/>
      <c r="P23" s="230"/>
      <c r="Q23" s="230"/>
    </row>
    <row r="24" spans="1:17">
      <c r="A24" s="4">
        <f t="shared" ref="A24:A28" si="2">A23+1</f>
        <v>201</v>
      </c>
      <c r="B24" s="25" t="s">
        <v>59</v>
      </c>
      <c r="C24" s="25" t="s">
        <v>49</v>
      </c>
      <c r="D24" s="26" t="s">
        <v>60</v>
      </c>
      <c r="E24" s="26"/>
      <c r="F24" s="27">
        <f>'FF1 to A3.1 Tie Out'!E20+'FF1 to A3.1 Tie Out'!E22+1</f>
        <v>-71366502.36999999</v>
      </c>
      <c r="G24" s="27">
        <f>-'2024 ARAM and 2023 True Up'!R17</f>
        <v>2549068.4103807486</v>
      </c>
      <c r="H24" s="27">
        <f>I24-G24-F24</f>
        <v>-75103.960380762815</v>
      </c>
      <c r="I24" s="27">
        <f>'FF1 to A3.1 Tie Out'!G20+'FF1 to A3.1 Tie Out'!G22</f>
        <v>-68892537.920000002</v>
      </c>
      <c r="J24" s="28" t="s">
        <v>51</v>
      </c>
      <c r="K24" s="29">
        <v>0.22680814926774853</v>
      </c>
      <c r="L24" s="30">
        <f t="shared" ref="L24:O26" si="3">F24*$K24</f>
        <v>-16186504.322252087</v>
      </c>
      <c r="M24" s="30">
        <f t="shared" si="3"/>
        <v>578149.48851533933</v>
      </c>
      <c r="N24" s="30">
        <f t="shared" si="3"/>
        <v>-17034.190256639125</v>
      </c>
      <c r="O24" s="30">
        <f t="shared" si="3"/>
        <v>-15625389.023993386</v>
      </c>
      <c r="P24" s="28" t="s">
        <v>52</v>
      </c>
      <c r="Q24" s="39" t="s">
        <v>61</v>
      </c>
    </row>
    <row r="25" spans="1:17">
      <c r="A25" s="4">
        <f t="shared" si="2"/>
        <v>202</v>
      </c>
      <c r="B25" s="25" t="s">
        <v>62</v>
      </c>
      <c r="C25" s="25" t="s">
        <v>49</v>
      </c>
      <c r="D25" s="26" t="s">
        <v>60</v>
      </c>
      <c r="E25" s="26"/>
      <c r="F25" s="27">
        <v>0</v>
      </c>
      <c r="G25" s="27">
        <v>0</v>
      </c>
      <c r="H25" s="27">
        <f>I25-G25-F25</f>
        <v>0</v>
      </c>
      <c r="I25" s="27">
        <v>0</v>
      </c>
      <c r="J25" s="39" t="s">
        <v>51</v>
      </c>
      <c r="K25" s="29">
        <v>0.22680814926774853</v>
      </c>
      <c r="L25" s="30">
        <f t="shared" si="3"/>
        <v>0</v>
      </c>
      <c r="M25" s="30">
        <f t="shared" si="3"/>
        <v>0</v>
      </c>
      <c r="N25" s="30">
        <f t="shared" si="3"/>
        <v>0</v>
      </c>
      <c r="O25" s="30">
        <f t="shared" si="3"/>
        <v>0</v>
      </c>
      <c r="P25" s="39" t="s">
        <v>52</v>
      </c>
      <c r="Q25" s="31" t="s">
        <v>53</v>
      </c>
    </row>
    <row r="26" spans="1:17">
      <c r="A26" s="4">
        <f t="shared" si="2"/>
        <v>203</v>
      </c>
      <c r="B26" s="25" t="s">
        <v>63</v>
      </c>
      <c r="C26" s="25" t="s">
        <v>49</v>
      </c>
      <c r="D26" s="45">
        <v>182.3</v>
      </c>
      <c r="E26" s="26"/>
      <c r="F26" s="27">
        <v>30331026</v>
      </c>
      <c r="G26" s="27">
        <f>-'2024 ARAM and 2023 True Up'!R19</f>
        <v>-1075594.1081304911</v>
      </c>
      <c r="H26" s="27">
        <f>I26-G26-F26</f>
        <v>445656.10813049227</v>
      </c>
      <c r="I26" s="27">
        <f>'182392 12.31.2024'!F22</f>
        <v>29701088</v>
      </c>
      <c r="J26" s="39" t="s">
        <v>51</v>
      </c>
      <c r="K26" s="29">
        <v>0.22680814926774853</v>
      </c>
      <c r="L26" s="30">
        <f t="shared" si="3"/>
        <v>6879323.872451962</v>
      </c>
      <c r="M26" s="30">
        <f t="shared" si="3"/>
        <v>-243953.50902837128</v>
      </c>
      <c r="N26" s="30">
        <f t="shared" si="3"/>
        <v>101078.43709494457</v>
      </c>
      <c r="O26" s="30">
        <f t="shared" si="3"/>
        <v>6736448.8005185351</v>
      </c>
      <c r="P26" s="28" t="s">
        <v>52</v>
      </c>
      <c r="Q26" s="39" t="s">
        <v>61</v>
      </c>
    </row>
    <row r="27" spans="1:17">
      <c r="A27" s="4">
        <f t="shared" si="2"/>
        <v>204</v>
      </c>
      <c r="B27" s="25" t="s">
        <v>327</v>
      </c>
      <c r="C27" s="25" t="s">
        <v>49</v>
      </c>
      <c r="D27" s="45">
        <v>182.3</v>
      </c>
      <c r="E27" s="26"/>
      <c r="F27" s="27">
        <v>1623575</v>
      </c>
      <c r="G27" s="27">
        <f>-'2024 ARAM and 2023 True Up'!R13</f>
        <v>-28514.114718500077</v>
      </c>
      <c r="H27" s="27">
        <f>I27-G27-F27</f>
        <v>-39.885281499940902</v>
      </c>
      <c r="I27" s="27">
        <f>'182392 12.31.2024'!E23</f>
        <v>1595021</v>
      </c>
      <c r="J27" s="39" t="s">
        <v>51</v>
      </c>
      <c r="K27" s="29">
        <v>0.22680814926774853</v>
      </c>
      <c r="L27" s="30">
        <f t="shared" ref="L27" si="4">F27*$K27</f>
        <v>368240.04094738484</v>
      </c>
      <c r="M27" s="30">
        <f t="shared" ref="M27" si="5">G27*$K27</f>
        <v>-6467.2335873112706</v>
      </c>
      <c r="N27" s="30">
        <f t="shared" ref="N27" si="6">H27*$K27</f>
        <v>-9.0463068800247655</v>
      </c>
      <c r="O27" s="30">
        <f t="shared" ref="O27" si="7">I27*$K27</f>
        <v>361763.76105319354</v>
      </c>
      <c r="P27" s="28" t="s">
        <v>52</v>
      </c>
      <c r="Q27" s="39" t="s">
        <v>61</v>
      </c>
    </row>
    <row r="28" spans="1:17">
      <c r="A28" s="4">
        <f t="shared" si="2"/>
        <v>205</v>
      </c>
      <c r="B28" s="25" t="s">
        <v>339</v>
      </c>
      <c r="C28" s="25"/>
      <c r="D28" s="45">
        <v>254</v>
      </c>
      <c r="E28" s="26"/>
      <c r="F28" s="27">
        <f>'FF1 to A3.1 Tie Out'!E21</f>
        <v>-25456.22</v>
      </c>
      <c r="G28" s="27">
        <f>-'2024 ARAM and 2023 True Up'!R18</f>
        <v>2627.7391876006336</v>
      </c>
      <c r="H28" s="27">
        <f>I28-G28-F28</f>
        <v>19.910812399368297</v>
      </c>
      <c r="I28" s="27">
        <f>'FF1 to A3.1 Tie Out'!G21</f>
        <v>-22808.57</v>
      </c>
      <c r="J28" s="39" t="s">
        <v>51</v>
      </c>
      <c r="K28" s="29">
        <v>0.22680814926774853</v>
      </c>
      <c r="L28" s="30">
        <f t="shared" ref="L28" si="8">F28*$K28</f>
        <v>-5773.6781455526461</v>
      </c>
      <c r="M28" s="30">
        <f t="shared" ref="M28" si="9">G28*$K28</f>
        <v>595.99266189803677</v>
      </c>
      <c r="N28" s="30">
        <f t="shared" ref="N28" si="10">H28*$K28</f>
        <v>4.5159345107180631</v>
      </c>
      <c r="O28" s="30">
        <f t="shared" ref="O28" si="11">I28*$K28</f>
        <v>-5173.1695491438913</v>
      </c>
      <c r="P28" s="28" t="s">
        <v>52</v>
      </c>
      <c r="Q28" s="39" t="s">
        <v>61</v>
      </c>
    </row>
    <row r="29" spans="1:17">
      <c r="A29" s="4">
        <f>A27+1</f>
        <v>205</v>
      </c>
      <c r="B29" s="32" t="s">
        <v>11</v>
      </c>
      <c r="C29" s="32"/>
      <c r="D29" s="32"/>
      <c r="E29" s="32"/>
      <c r="F29" s="33"/>
      <c r="G29" s="33"/>
      <c r="H29" s="33"/>
      <c r="I29" s="33"/>
      <c r="J29" s="33"/>
      <c r="K29" s="34"/>
      <c r="L29" s="30">
        <f>F27*$K29</f>
        <v>0</v>
      </c>
      <c r="M29" s="30">
        <f>G27*$K29</f>
        <v>0</v>
      </c>
      <c r="N29" s="30">
        <f>H27*$K29</f>
        <v>0</v>
      </c>
      <c r="O29" s="30">
        <f>I27*$K29</f>
        <v>0</v>
      </c>
      <c r="P29" s="44"/>
      <c r="Q29" s="44"/>
    </row>
    <row r="30" spans="1:17">
      <c r="A30" s="4">
        <v>299</v>
      </c>
      <c r="B30" s="35" t="s">
        <v>64</v>
      </c>
      <c r="C30" s="35"/>
      <c r="D30" s="35"/>
      <c r="E30" s="35"/>
      <c r="F30" s="36">
        <f>SUM(F24:F28)</f>
        <v>-39437357.589999989</v>
      </c>
      <c r="G30" s="36">
        <f t="shared" ref="G30:I30" si="12">SUM(G24:G28)</f>
        <v>1447587.926719358</v>
      </c>
      <c r="H30" s="36">
        <f t="shared" si="12"/>
        <v>370532.17328062886</v>
      </c>
      <c r="I30" s="36">
        <f t="shared" si="12"/>
        <v>-37619237.490000002</v>
      </c>
      <c r="J30" s="20"/>
      <c r="K30" s="21"/>
      <c r="L30" s="36">
        <f>SUM(L24:L29)</f>
        <v>-8944714.0869982932</v>
      </c>
      <c r="M30" s="36">
        <f>SUM(M24:M29)</f>
        <v>328324.73856155475</v>
      </c>
      <c r="N30" s="36">
        <f>SUM(N24:N29)</f>
        <v>84039.716465936144</v>
      </c>
      <c r="O30" s="36">
        <f>SUM(O24:O29)</f>
        <v>-8532349.6319708023</v>
      </c>
      <c r="P30" s="37"/>
      <c r="Q30" s="37"/>
    </row>
    <row r="31" spans="1:17">
      <c r="A31" s="4"/>
      <c r="B31" s="35"/>
      <c r="C31" s="35"/>
      <c r="D31" s="35"/>
      <c r="E31" s="35"/>
      <c r="F31" s="38"/>
      <c r="G31" s="38"/>
      <c r="H31" s="38"/>
      <c r="I31" s="38"/>
      <c r="J31" s="20"/>
      <c r="K31" s="21"/>
      <c r="L31" s="38"/>
      <c r="M31" s="38"/>
      <c r="N31" s="38"/>
      <c r="O31" s="38"/>
      <c r="P31" s="37"/>
      <c r="Q31" s="37"/>
    </row>
    <row r="32" spans="1:17">
      <c r="A32" s="4">
        <v>300</v>
      </c>
      <c r="B32" s="25" t="s">
        <v>65</v>
      </c>
      <c r="C32" s="25" t="s">
        <v>49</v>
      </c>
      <c r="D32" s="26">
        <v>190</v>
      </c>
      <c r="E32" s="26"/>
      <c r="F32" s="27">
        <f>-(F24+F28)*'2024 ARAM and 2023 True Up'!$F$33</f>
        <v>17473895.784488399</v>
      </c>
      <c r="G32" s="27">
        <f>-(G24+G28)*'2024 ARAM and 2023 True Up'!$F$33</f>
        <v>-624553.14956834912</v>
      </c>
      <c r="H32" s="27">
        <f>-(H24+H28)*'2024 ARAM and 2023 True Up'!$F$33</f>
        <v>18377.571972352638</v>
      </c>
      <c r="I32" s="27">
        <f>SUM(F32:H32)</f>
        <v>16867720.206892401</v>
      </c>
      <c r="J32" s="28" t="s">
        <v>51</v>
      </c>
      <c r="K32" s="29">
        <v>0.22680814926774853</v>
      </c>
      <c r="L32" s="30">
        <f t="shared" ref="L32:O34" si="13">F32*$K32</f>
        <v>3963221.9633773267</v>
      </c>
      <c r="M32" s="30">
        <f t="shared" si="13"/>
        <v>-141653.7439729406</v>
      </c>
      <c r="N32" s="30">
        <f t="shared" si="13"/>
        <v>4168.1830870841486</v>
      </c>
      <c r="O32" s="30">
        <f t="shared" si="13"/>
        <v>3825736.4024914699</v>
      </c>
      <c r="P32" s="37"/>
      <c r="Q32" s="37"/>
    </row>
    <row r="33" spans="1:17">
      <c r="A33" s="4">
        <f>A32+1</f>
        <v>301</v>
      </c>
      <c r="B33" s="25" t="s">
        <v>66</v>
      </c>
      <c r="C33" s="25" t="s">
        <v>49</v>
      </c>
      <c r="D33" s="26">
        <v>283</v>
      </c>
      <c r="E33" s="26"/>
      <c r="F33" s="27">
        <f>-(F26+F27)*'2024 ARAM and 2023 True Up'!$F$33</f>
        <v>-7821208.1407599999</v>
      </c>
      <c r="G33" s="27">
        <f>-(G26+G27)*'2024 ARAM and 2023 True Up'!$F$33</f>
        <v>270241.52862451907</v>
      </c>
      <c r="H33" s="27">
        <f>-(H26+H27)*'2024 ARAM and 2023 True Up'!$F$33</f>
        <v>-109069.02670451936</v>
      </c>
      <c r="I33" s="27">
        <f>SUM(F33:H33)</f>
        <v>-7660035.6388400001</v>
      </c>
      <c r="J33" s="28" t="s">
        <v>51</v>
      </c>
      <c r="K33" s="29">
        <v>0.22680814926774853</v>
      </c>
      <c r="L33" s="30">
        <f t="shared" si="13"/>
        <v>-1773913.7434436241</v>
      </c>
      <c r="M33" s="30">
        <f t="shared" si="13"/>
        <v>61292.980962614456</v>
      </c>
      <c r="N33" s="30">
        <f t="shared" si="13"/>
        <v>-24737.74408928668</v>
      </c>
      <c r="O33" s="30">
        <f t="shared" si="13"/>
        <v>-1737358.5065702961</v>
      </c>
      <c r="P33" s="37"/>
      <c r="Q33" s="37"/>
    </row>
    <row r="34" spans="1:17">
      <c r="A34" s="4">
        <f>A33+1</f>
        <v>302</v>
      </c>
      <c r="B34" s="32" t="s">
        <v>11</v>
      </c>
      <c r="C34" s="32"/>
      <c r="D34" s="32"/>
      <c r="E34" s="40"/>
      <c r="F34" s="41"/>
      <c r="G34" s="42"/>
      <c r="H34" s="42"/>
      <c r="I34" s="42"/>
      <c r="J34" s="42"/>
      <c r="K34" s="33"/>
      <c r="L34" s="43">
        <f t="shared" si="13"/>
        <v>0</v>
      </c>
      <c r="M34" s="43">
        <f t="shared" si="13"/>
        <v>0</v>
      </c>
      <c r="N34" s="43">
        <f t="shared" si="13"/>
        <v>0</v>
      </c>
      <c r="O34" s="43">
        <f t="shared" si="13"/>
        <v>0</v>
      </c>
      <c r="P34" s="44"/>
      <c r="Q34" s="44"/>
    </row>
    <row r="35" spans="1:17">
      <c r="A35" s="4">
        <v>350</v>
      </c>
      <c r="B35" s="35" t="s">
        <v>67</v>
      </c>
      <c r="C35" s="35"/>
      <c r="F35" s="38">
        <f>SUM(F32:F34)</f>
        <v>9652687.6437283978</v>
      </c>
      <c r="G35" s="38">
        <f>SUM(G32:G34)</f>
        <v>-354311.62094383006</v>
      </c>
      <c r="H35" s="38">
        <f>SUM(H32:H34)</f>
        <v>-90691.45473216672</v>
      </c>
      <c r="I35" s="38">
        <f>SUM(I32:I34)</f>
        <v>9207684.5680523999</v>
      </c>
      <c r="J35" s="20"/>
      <c r="K35" s="21"/>
      <c r="L35" s="38">
        <f>SUM(L32:L34)</f>
        <v>2189308.2199337026</v>
      </c>
      <c r="M35" s="38">
        <f>SUM(M32:M34)</f>
        <v>-80360.763010326147</v>
      </c>
      <c r="N35" s="38">
        <f>SUM(N32:N34)</f>
        <v>-20569.561002202532</v>
      </c>
      <c r="O35" s="38">
        <f>SUM(O32:O34)</f>
        <v>2088377.8959211737</v>
      </c>
      <c r="P35" s="37"/>
      <c r="Q35" s="37"/>
    </row>
    <row r="36" spans="1:17">
      <c r="A36" s="4">
        <f>A35+1</f>
        <v>351</v>
      </c>
      <c r="B36" s="35"/>
      <c r="C36" s="35"/>
      <c r="F36" s="38"/>
      <c r="G36" s="38"/>
      <c r="H36" s="38"/>
      <c r="I36" s="38"/>
      <c r="J36" s="20"/>
      <c r="K36" s="21"/>
      <c r="L36" s="38"/>
      <c r="M36" s="38"/>
      <c r="N36" s="38"/>
      <c r="O36" s="38"/>
      <c r="P36" s="37"/>
      <c r="Q36" s="37"/>
    </row>
    <row r="37" spans="1:17">
      <c r="A37" s="4">
        <f>A36+1</f>
        <v>352</v>
      </c>
      <c r="B37" s="35" t="s">
        <v>68</v>
      </c>
      <c r="C37" s="35"/>
      <c r="D37" s="35"/>
      <c r="E37" s="35"/>
      <c r="F37" s="38">
        <f>F30+F35</f>
        <v>-29784669.946271591</v>
      </c>
      <c r="G37" s="38">
        <f>G30+G35</f>
        <v>1093276.3057755278</v>
      </c>
      <c r="H37" s="38">
        <f>H30+H35</f>
        <v>279840.71854846214</v>
      </c>
      <c r="I37" s="38">
        <f>I30+I35</f>
        <v>-28411552.921947602</v>
      </c>
      <c r="J37" s="20"/>
      <c r="K37" s="21"/>
      <c r="L37" s="38">
        <f>L30+L35</f>
        <v>-6755405.8670645906</v>
      </c>
      <c r="M37" s="38">
        <f>M30+M35</f>
        <v>247963.97555122862</v>
      </c>
      <c r="N37" s="38">
        <f>N30+N35</f>
        <v>63470.155463733608</v>
      </c>
      <c r="O37" s="38">
        <f>O30+O35</f>
        <v>-6443971.7360496288</v>
      </c>
      <c r="P37" s="37"/>
      <c r="Q37" s="37"/>
    </row>
    <row r="38" spans="1:17">
      <c r="A38" s="4"/>
      <c r="B38" s="35"/>
      <c r="C38" s="35"/>
      <c r="D38" s="35"/>
      <c r="E38" s="35"/>
      <c r="F38" s="38"/>
      <c r="G38" s="38"/>
      <c r="H38" s="38"/>
      <c r="I38" s="38"/>
      <c r="J38" s="20"/>
      <c r="K38" s="21"/>
      <c r="L38" s="38"/>
      <c r="M38" s="38"/>
      <c r="N38" s="38"/>
      <c r="O38" s="38"/>
      <c r="P38" s="37"/>
      <c r="Q38" s="37"/>
    </row>
    <row r="39" spans="1:17">
      <c r="A39" s="4">
        <v>353</v>
      </c>
      <c r="B39" s="229" t="s">
        <v>69</v>
      </c>
      <c r="C39" s="230"/>
      <c r="D39" s="230"/>
      <c r="E39" s="230"/>
      <c r="F39" s="230"/>
      <c r="G39" s="230"/>
      <c r="H39" s="230"/>
      <c r="I39" s="230"/>
      <c r="J39" s="230"/>
      <c r="K39" s="230"/>
      <c r="L39" s="230"/>
      <c r="M39" s="230"/>
      <c r="N39" s="230"/>
      <c r="O39" s="230"/>
      <c r="P39" s="230"/>
      <c r="Q39" s="230"/>
    </row>
    <row r="40" spans="1:17">
      <c r="A40" s="4">
        <f t="shared" ref="A40:A45" si="14">A39+1</f>
        <v>354</v>
      </c>
      <c r="B40" s="35"/>
      <c r="C40" s="35"/>
      <c r="D40" s="25"/>
      <c r="E40" s="35"/>
      <c r="F40" s="38"/>
      <c r="G40" s="38"/>
      <c r="H40" s="38"/>
      <c r="I40" s="38"/>
      <c r="J40" s="20"/>
      <c r="K40" s="21"/>
      <c r="L40" s="38"/>
      <c r="M40" s="38"/>
      <c r="N40" s="38"/>
      <c r="O40" s="38"/>
      <c r="P40" s="37"/>
      <c r="Q40" s="37"/>
    </row>
    <row r="41" spans="1:17">
      <c r="A41" s="4">
        <f t="shared" si="14"/>
        <v>355</v>
      </c>
      <c r="B41" s="46" t="s">
        <v>70</v>
      </c>
      <c r="C41" s="35"/>
      <c r="D41" s="35">
        <v>72322678</v>
      </c>
      <c r="E41" s="35"/>
      <c r="F41" s="38">
        <f>+F15+F30</f>
        <v>-39437357.589999989</v>
      </c>
      <c r="G41" s="38">
        <f>+G15+G30</f>
        <v>1447587.926719358</v>
      </c>
      <c r="H41" s="38">
        <f>+H15+H30</f>
        <v>370532.17328062886</v>
      </c>
      <c r="I41" s="38">
        <f>+I15+I30</f>
        <v>-37619237.490000002</v>
      </c>
      <c r="J41" s="47"/>
      <c r="K41" s="38"/>
      <c r="L41" s="38">
        <f>+L15+L30</f>
        <v>-8944714.0869982932</v>
      </c>
      <c r="M41" s="38">
        <f>+M15+M30</f>
        <v>328324.73856155475</v>
      </c>
      <c r="N41" s="38">
        <f>+N15+N30</f>
        <v>84039.716465936144</v>
      </c>
      <c r="O41" s="38">
        <f>+O15+O30</f>
        <v>-8532349.6319708023</v>
      </c>
      <c r="P41" s="37"/>
      <c r="Q41" s="37"/>
    </row>
    <row r="42" spans="1:17">
      <c r="A42" s="4">
        <f t="shared" si="14"/>
        <v>356</v>
      </c>
      <c r="B42" s="35" t="s">
        <v>71</v>
      </c>
      <c r="C42" s="35"/>
      <c r="D42" s="35">
        <v>25465</v>
      </c>
      <c r="E42" s="35"/>
      <c r="F42" s="48">
        <f>F19+F35</f>
        <v>9652687.6437283978</v>
      </c>
      <c r="G42" s="48">
        <f>G19+G35</f>
        <v>-354311.62094383006</v>
      </c>
      <c r="H42" s="48">
        <f>H19+H35</f>
        <v>-90691.45473216672</v>
      </c>
      <c r="I42" s="48">
        <f>I19+I35</f>
        <v>9207684.5680523999</v>
      </c>
      <c r="J42" s="49"/>
      <c r="K42" s="48"/>
      <c r="L42" s="48">
        <f>L19+L35</f>
        <v>2189308.2199337026</v>
      </c>
      <c r="M42" s="48">
        <f>M19+M35</f>
        <v>-80360.763010326147</v>
      </c>
      <c r="N42" s="48">
        <f>N19+N35</f>
        <v>-20569.561002202532</v>
      </c>
      <c r="O42" s="48">
        <f>O19+O35</f>
        <v>2088377.8959211737</v>
      </c>
      <c r="P42" s="37"/>
      <c r="Q42" s="37"/>
    </row>
    <row r="43" spans="1:17">
      <c r="A43" s="4">
        <f t="shared" si="14"/>
        <v>357</v>
      </c>
      <c r="B43" s="35" t="s">
        <v>72</v>
      </c>
      <c r="C43" s="35"/>
      <c r="D43" s="35"/>
      <c r="E43" s="35"/>
      <c r="F43" s="38">
        <f>SUM(F41:F42)</f>
        <v>-29784669.946271591</v>
      </c>
      <c r="G43" s="38">
        <f>SUM(G41:G42)</f>
        <v>1093276.3057755278</v>
      </c>
      <c r="H43" s="38">
        <f>SUM(H41:H42)</f>
        <v>279840.71854846214</v>
      </c>
      <c r="I43" s="38">
        <f>SUM(I41:I42)</f>
        <v>-28411552.921947602</v>
      </c>
      <c r="J43" s="47"/>
      <c r="K43" s="38"/>
      <c r="L43" s="38">
        <f>SUM(L41:L42)</f>
        <v>-6755405.8670645906</v>
      </c>
      <c r="M43" s="38">
        <f>SUM(M41:M42)</f>
        <v>247963.97555122862</v>
      </c>
      <c r="N43" s="38">
        <f>SUM(N41:N42)</f>
        <v>63470.155463733608</v>
      </c>
      <c r="O43" s="38">
        <f>SUM(O41:O42)</f>
        <v>-6443971.7360496288</v>
      </c>
      <c r="P43" s="37"/>
      <c r="Q43" s="37"/>
    </row>
    <row r="44" spans="1:17">
      <c r="A44" s="4">
        <f t="shared" si="14"/>
        <v>358</v>
      </c>
      <c r="B44" s="35" t="s">
        <v>73</v>
      </c>
      <c r="C44" s="35"/>
      <c r="D44" s="35">
        <v>71391959</v>
      </c>
      <c r="E44" s="35"/>
      <c r="F44" s="38"/>
      <c r="G44" s="38"/>
      <c r="H44" s="38"/>
      <c r="I44" s="38">
        <f>(I41+F41)/2</f>
        <v>-38528297.539999992</v>
      </c>
      <c r="J44" s="47"/>
      <c r="K44" s="38"/>
      <c r="L44" s="38"/>
      <c r="M44" s="38"/>
      <c r="N44" s="38"/>
      <c r="O44" s="38">
        <f>(O41+L41)/2</f>
        <v>-8738531.8594845477</v>
      </c>
      <c r="Q44" s="37"/>
    </row>
    <row r="45" spans="1:17" ht="15.6">
      <c r="A45" s="4">
        <f t="shared" si="14"/>
        <v>359</v>
      </c>
      <c r="B45" s="35" t="s">
        <v>74</v>
      </c>
      <c r="C45" s="35"/>
      <c r="D45" s="35">
        <f>SUM(D41:D42)-D44</f>
        <v>956184</v>
      </c>
      <c r="E45" s="35"/>
      <c r="F45" s="38"/>
      <c r="G45" s="38"/>
      <c r="H45" s="38"/>
      <c r="I45" s="50"/>
      <c r="J45" s="47"/>
      <c r="K45" s="38"/>
      <c r="L45" s="38"/>
      <c r="M45" s="38"/>
      <c r="N45" s="38"/>
      <c r="O45" s="51">
        <f>O43/I43</f>
        <v>0.22680814926774853</v>
      </c>
      <c r="Q45" s="37"/>
    </row>
    <row r="46" spans="1:17">
      <c r="A46" s="4"/>
      <c r="B46" s="35"/>
      <c r="C46" s="35"/>
      <c r="D46" s="35"/>
      <c r="E46" s="35"/>
      <c r="F46" s="38"/>
      <c r="G46" s="38"/>
      <c r="H46" s="38"/>
      <c r="I46" s="38"/>
      <c r="J46" s="47"/>
      <c r="K46" s="38"/>
      <c r="L46" s="38"/>
      <c r="M46" s="38"/>
      <c r="N46" s="38"/>
      <c r="P46" s="37"/>
      <c r="Q46" s="37"/>
    </row>
    <row r="47" spans="1:17">
      <c r="A47" s="5" t="s">
        <v>12</v>
      </c>
    </row>
    <row r="48" spans="1:17" ht="79.5" customHeight="1">
      <c r="A48" s="6" t="s">
        <v>13</v>
      </c>
      <c r="B48" s="225" t="s">
        <v>75</v>
      </c>
      <c r="C48" s="225"/>
      <c r="D48" s="225"/>
      <c r="E48" s="225"/>
      <c r="F48" s="225"/>
      <c r="G48" s="225"/>
      <c r="H48" s="225"/>
      <c r="I48" s="225"/>
      <c r="J48" s="225"/>
      <c r="K48" s="225"/>
      <c r="L48" s="225"/>
      <c r="M48" s="225"/>
      <c r="N48" s="225"/>
      <c r="O48" s="225"/>
      <c r="P48" s="52"/>
      <c r="Q48" s="52"/>
    </row>
    <row r="49" spans="1:17" ht="21" customHeight="1">
      <c r="A49" s="6" t="s">
        <v>76</v>
      </c>
      <c r="B49" s="225" t="s">
        <v>77</v>
      </c>
      <c r="C49" s="225"/>
      <c r="D49" s="225"/>
      <c r="E49" s="225"/>
      <c r="F49" s="225"/>
      <c r="G49" s="225"/>
      <c r="H49" s="225"/>
      <c r="I49" s="225"/>
      <c r="J49" s="225"/>
      <c r="K49" s="225"/>
      <c r="L49" s="225"/>
      <c r="M49" s="225"/>
      <c r="N49" s="225"/>
      <c r="O49" s="225"/>
      <c r="P49" s="52"/>
      <c r="Q49" s="52"/>
    </row>
    <row r="50" spans="1:17" ht="21" customHeight="1">
      <c r="A50" s="6" t="s">
        <v>14</v>
      </c>
      <c r="B50" s="224" t="s">
        <v>78</v>
      </c>
      <c r="C50" s="224"/>
      <c r="D50" s="224"/>
      <c r="E50" s="224"/>
      <c r="F50" s="224"/>
      <c r="G50" s="224"/>
      <c r="H50" s="224"/>
      <c r="I50" s="224"/>
      <c r="J50" s="224"/>
      <c r="K50" s="224"/>
      <c r="L50" s="224"/>
      <c r="M50" s="224"/>
      <c r="N50" s="224"/>
      <c r="O50" s="224"/>
      <c r="P50" s="53"/>
      <c r="Q50" s="53"/>
    </row>
    <row r="51" spans="1:17" ht="21" customHeight="1">
      <c r="A51" s="6" t="s">
        <v>15</v>
      </c>
      <c r="B51" s="224" t="s">
        <v>79</v>
      </c>
      <c r="C51" s="224"/>
      <c r="D51" s="224"/>
      <c r="E51" s="224"/>
      <c r="F51" s="224"/>
      <c r="G51" s="224"/>
      <c r="H51" s="224"/>
      <c r="I51" s="224"/>
      <c r="J51" s="224"/>
      <c r="K51" s="224"/>
      <c r="L51" s="224"/>
      <c r="M51" s="224"/>
      <c r="N51" s="224"/>
      <c r="O51" s="224"/>
      <c r="P51" s="53"/>
      <c r="Q51" s="53"/>
    </row>
    <row r="52" spans="1:17" ht="21" customHeight="1">
      <c r="A52" s="6" t="s">
        <v>16</v>
      </c>
      <c r="B52" s="224" t="s">
        <v>80</v>
      </c>
      <c r="C52" s="224"/>
      <c r="D52" s="224"/>
      <c r="E52" s="224"/>
      <c r="F52" s="224"/>
      <c r="G52" s="224"/>
      <c r="H52" s="224"/>
      <c r="I52" s="224"/>
      <c r="J52" s="224"/>
      <c r="K52" s="224"/>
      <c r="L52" s="224"/>
      <c r="M52" s="224"/>
      <c r="N52" s="224"/>
      <c r="O52" s="224"/>
    </row>
    <row r="53" spans="1:17" ht="21" customHeight="1">
      <c r="A53" s="6" t="s">
        <v>17</v>
      </c>
      <c r="B53" s="225" t="s">
        <v>81</v>
      </c>
      <c r="C53" s="225"/>
      <c r="D53" s="225"/>
      <c r="E53" s="225"/>
      <c r="F53" s="225"/>
      <c r="G53" s="225"/>
      <c r="H53" s="225"/>
      <c r="I53" s="225"/>
      <c r="J53" s="225"/>
      <c r="K53" s="225"/>
      <c r="L53" s="225"/>
      <c r="M53" s="225"/>
      <c r="N53" s="225"/>
      <c r="O53" s="225"/>
    </row>
    <row r="54" spans="1:17" ht="32.4" customHeight="1">
      <c r="A54" s="6" t="s">
        <v>82</v>
      </c>
      <c r="B54" s="225" t="s">
        <v>83</v>
      </c>
      <c r="C54" s="225"/>
      <c r="D54" s="225"/>
      <c r="E54" s="225"/>
      <c r="F54" s="225"/>
      <c r="G54" s="225"/>
      <c r="H54" s="225"/>
      <c r="I54" s="225"/>
      <c r="J54" s="225"/>
      <c r="K54" s="225"/>
      <c r="L54" s="225"/>
      <c r="M54" s="225"/>
      <c r="N54" s="225"/>
      <c r="O54" s="225"/>
    </row>
    <row r="55" spans="1:17" ht="32.4" customHeight="1">
      <c r="A55" s="6" t="s">
        <v>84</v>
      </c>
      <c r="B55" s="225" t="s">
        <v>85</v>
      </c>
      <c r="C55" s="225"/>
      <c r="D55" s="225"/>
      <c r="E55" s="225"/>
      <c r="F55" s="225"/>
      <c r="G55" s="225"/>
      <c r="H55" s="225"/>
      <c r="I55" s="225"/>
      <c r="J55" s="225"/>
      <c r="K55" s="225"/>
      <c r="L55" s="225"/>
      <c r="M55" s="225"/>
      <c r="N55" s="225"/>
      <c r="O55" s="225"/>
    </row>
    <row r="56" spans="1:17" ht="21" customHeight="1">
      <c r="A56" s="6" t="s">
        <v>86</v>
      </c>
      <c r="B56" s="225" t="s">
        <v>87</v>
      </c>
      <c r="C56" s="225"/>
      <c r="D56" s="225"/>
      <c r="E56" s="225"/>
      <c r="F56" s="225"/>
      <c r="G56" s="225"/>
      <c r="H56" s="225"/>
      <c r="I56" s="225"/>
      <c r="J56" s="225"/>
      <c r="K56" s="225"/>
      <c r="L56" s="225"/>
      <c r="M56" s="225"/>
      <c r="N56" s="225"/>
      <c r="O56" s="225"/>
    </row>
    <row r="57" spans="1:17" ht="29.25" customHeight="1">
      <c r="A57" s="6" t="s">
        <v>88</v>
      </c>
      <c r="B57" s="224" t="s">
        <v>89</v>
      </c>
      <c r="C57" s="224"/>
      <c r="D57" s="224"/>
      <c r="E57" s="224"/>
      <c r="F57" s="224"/>
      <c r="G57" s="224"/>
      <c r="H57" s="224"/>
      <c r="I57" s="224"/>
      <c r="J57" s="224"/>
      <c r="K57" s="224"/>
      <c r="L57" s="224"/>
      <c r="M57" s="224"/>
      <c r="N57" s="224"/>
      <c r="O57" s="224"/>
    </row>
    <row r="58" spans="1:17" ht="29.25" customHeight="1">
      <c r="A58" s="6" t="s">
        <v>90</v>
      </c>
      <c r="B58" s="224" t="s">
        <v>91</v>
      </c>
      <c r="C58" s="224"/>
      <c r="D58" s="224"/>
      <c r="E58" s="224"/>
      <c r="F58" s="224"/>
      <c r="G58" s="224"/>
      <c r="H58" s="224"/>
      <c r="I58" s="224"/>
      <c r="J58" s="224"/>
      <c r="K58" s="224"/>
      <c r="L58" s="224"/>
      <c r="M58" s="224"/>
      <c r="N58" s="224"/>
      <c r="O58" s="224"/>
    </row>
    <row r="59" spans="1:17" s="8" customFormat="1" ht="18" customHeight="1">
      <c r="A59" s="6" t="s">
        <v>92</v>
      </c>
      <c r="B59" s="225" t="s">
        <v>93</v>
      </c>
      <c r="C59" s="225"/>
      <c r="D59" s="225"/>
      <c r="E59" s="225"/>
      <c r="F59" s="225"/>
      <c r="G59" s="225"/>
      <c r="H59" s="225"/>
      <c r="I59" s="225"/>
      <c r="J59" s="225"/>
      <c r="K59" s="225"/>
      <c r="L59" s="225"/>
      <c r="M59" s="225"/>
      <c r="N59" s="225"/>
      <c r="O59" s="225"/>
    </row>
    <row r="60" spans="1:17" ht="15.6">
      <c r="A60" s="54"/>
      <c r="B60" s="55"/>
    </row>
    <row r="61" spans="1:17">
      <c r="A61" s="56"/>
      <c r="B61" s="55"/>
    </row>
    <row r="62" spans="1:17">
      <c r="B62" s="55"/>
    </row>
    <row r="63" spans="1:17">
      <c r="B63" s="55"/>
    </row>
    <row r="64" spans="1:17">
      <c r="B64" s="55"/>
    </row>
    <row r="65" spans="2:2">
      <c r="B65" s="55"/>
    </row>
  </sheetData>
  <mergeCells count="21">
    <mergeCell ref="B50:O50"/>
    <mergeCell ref="A1:Q1"/>
    <mergeCell ref="A2:Q2"/>
    <mergeCell ref="A3:Q3"/>
    <mergeCell ref="A4:Q4"/>
    <mergeCell ref="J8:K8"/>
    <mergeCell ref="J10:K10"/>
    <mergeCell ref="B12:Q12"/>
    <mergeCell ref="B23:Q23"/>
    <mergeCell ref="B39:Q39"/>
    <mergeCell ref="B48:O48"/>
    <mergeCell ref="B49:O49"/>
    <mergeCell ref="B57:O57"/>
    <mergeCell ref="B58:O58"/>
    <mergeCell ref="B59:O59"/>
    <mergeCell ref="B51:O51"/>
    <mergeCell ref="B52:O52"/>
    <mergeCell ref="B53:O53"/>
    <mergeCell ref="B54:O54"/>
    <mergeCell ref="B55:O55"/>
    <mergeCell ref="B56:O56"/>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C34B-1388-466A-876A-60BF36013722}">
  <dimension ref="A1:J62"/>
  <sheetViews>
    <sheetView zoomScale="80" zoomScaleNormal="80" workbookViewId="0">
      <selection activeCell="B23" sqref="B23:Q23"/>
    </sheetView>
  </sheetViews>
  <sheetFormatPr defaultColWidth="7.08984375" defaultRowHeight="13.2"/>
  <cols>
    <col min="1" max="1" width="4.81640625" style="58" customWidth="1"/>
    <col min="2" max="2" width="26.1796875" style="57" customWidth="1"/>
    <col min="3" max="3" width="6.90625" style="57" bestFit="1" customWidth="1"/>
    <col min="4" max="4" width="9.90625" style="57" customWidth="1"/>
    <col min="5" max="5" width="10.1796875" style="57" bestFit="1" customWidth="1"/>
    <col min="6" max="6" width="9.81640625" style="57" customWidth="1"/>
    <col min="7" max="7" width="9.1796875" style="57" bestFit="1" customWidth="1"/>
    <col min="8" max="8" width="10.1796875" style="57" customWidth="1"/>
    <col min="9" max="9" width="11.81640625" style="57" customWidth="1"/>
    <col min="10" max="10" width="11" style="57" bestFit="1" customWidth="1"/>
    <col min="11" max="16384" width="7.08984375" style="57"/>
  </cols>
  <sheetData>
    <row r="1" spans="1:10" ht="15" customHeight="1">
      <c r="A1" s="232" t="s">
        <v>94</v>
      </c>
      <c r="B1" s="232"/>
      <c r="C1" s="232"/>
      <c r="D1" s="232"/>
      <c r="E1" s="232"/>
      <c r="F1" s="232"/>
      <c r="G1" s="232"/>
      <c r="H1" s="232"/>
      <c r="I1" s="232"/>
      <c r="J1" s="2"/>
    </row>
    <row r="2" spans="1:10" ht="15" customHeight="1">
      <c r="A2" s="233" t="s">
        <v>95</v>
      </c>
      <c r="B2" s="233"/>
      <c r="C2" s="233"/>
      <c r="D2" s="233"/>
      <c r="E2" s="233"/>
      <c r="F2" s="233"/>
      <c r="G2" s="233"/>
      <c r="H2" s="233"/>
      <c r="I2" s="233"/>
      <c r="J2" s="2"/>
    </row>
    <row r="3" spans="1:10" ht="15" customHeight="1">
      <c r="A3" s="234" t="s">
        <v>18</v>
      </c>
      <c r="B3" s="234"/>
      <c r="C3" s="234"/>
      <c r="D3" s="234"/>
      <c r="E3" s="234"/>
      <c r="F3" s="234"/>
      <c r="G3" s="234"/>
      <c r="H3" s="234"/>
      <c r="I3" s="234"/>
      <c r="J3" s="2"/>
    </row>
    <row r="4" spans="1:10" ht="15" customHeight="1">
      <c r="A4" s="232" t="s">
        <v>153</v>
      </c>
      <c r="B4" s="232"/>
      <c r="C4" s="232"/>
      <c r="D4" s="232"/>
      <c r="E4" s="232"/>
      <c r="F4" s="232"/>
      <c r="G4" s="232"/>
      <c r="H4" s="232"/>
      <c r="I4" s="232"/>
      <c r="J4" s="2"/>
    </row>
    <row r="5" spans="1:10" ht="12.75" customHeight="1">
      <c r="B5" s="59"/>
      <c r="C5" s="59"/>
      <c r="D5" s="59"/>
      <c r="E5" s="59"/>
      <c r="F5" s="59"/>
      <c r="G5" s="59"/>
      <c r="H5" s="60" t="s">
        <v>96</v>
      </c>
      <c r="I5" s="61" t="s">
        <v>97</v>
      </c>
    </row>
    <row r="6" spans="1:10" ht="12.75" customHeight="1">
      <c r="B6" s="59"/>
      <c r="C6" s="59"/>
      <c r="D6" s="59"/>
      <c r="E6" s="59"/>
      <c r="F6" s="59"/>
      <c r="G6" s="59"/>
      <c r="H6" s="60" t="s">
        <v>98</v>
      </c>
      <c r="I6" s="61" t="s">
        <v>52</v>
      </c>
    </row>
    <row r="7" spans="1:10" ht="12.75" customHeight="1">
      <c r="A7" s="62"/>
      <c r="B7" s="63"/>
      <c r="C7" s="64"/>
      <c r="D7" s="64"/>
      <c r="E7" s="64"/>
      <c r="F7" s="64"/>
      <c r="G7" s="64"/>
      <c r="H7" s="60" t="s">
        <v>99</v>
      </c>
      <c r="I7" s="65">
        <v>0.20380499999999999</v>
      </c>
    </row>
    <row r="8" spans="1:10" ht="12.75" customHeight="1">
      <c r="A8" s="62"/>
      <c r="B8" s="63"/>
      <c r="C8" s="64"/>
      <c r="D8" s="64"/>
      <c r="E8" s="64"/>
      <c r="F8" s="64"/>
      <c r="G8" s="64"/>
      <c r="H8" s="60" t="s">
        <v>100</v>
      </c>
      <c r="I8" s="66">
        <v>1.32727565</v>
      </c>
    </row>
    <row r="9" spans="1:10" ht="12.75" customHeight="1">
      <c r="A9" s="62"/>
      <c r="B9" s="63"/>
      <c r="C9" s="64"/>
      <c r="D9" s="64"/>
      <c r="E9" s="64"/>
      <c r="F9" s="64"/>
      <c r="G9" s="64"/>
      <c r="H9" s="60" t="s">
        <v>101</v>
      </c>
      <c r="I9" s="66" t="s">
        <v>49</v>
      </c>
    </row>
    <row r="10" spans="1:10" ht="18.600000000000001" customHeight="1" thickBot="1">
      <c r="B10" s="67" t="s">
        <v>102</v>
      </c>
      <c r="C10" s="67" t="s">
        <v>103</v>
      </c>
      <c r="D10" s="67" t="s">
        <v>104</v>
      </c>
      <c r="E10" s="67" t="s">
        <v>105</v>
      </c>
      <c r="F10" s="67" t="s">
        <v>106</v>
      </c>
      <c r="G10" s="67" t="s">
        <v>107</v>
      </c>
      <c r="H10" s="67" t="s">
        <v>108</v>
      </c>
      <c r="I10" s="67" t="s">
        <v>109</v>
      </c>
    </row>
    <row r="11" spans="1:10" ht="15.6" customHeight="1" thickBot="1">
      <c r="A11" s="62"/>
      <c r="B11" s="63"/>
      <c r="C11" s="68"/>
      <c r="D11" s="235" t="s">
        <v>110</v>
      </c>
      <c r="E11" s="236"/>
      <c r="F11" s="236"/>
      <c r="G11" s="236"/>
      <c r="H11" s="236"/>
      <c r="I11" s="237"/>
    </row>
    <row r="12" spans="1:10" ht="39" customHeight="1" thickBot="1">
      <c r="A12" s="62"/>
      <c r="B12" s="63"/>
      <c r="C12" s="70"/>
      <c r="D12" s="69" t="s">
        <v>6</v>
      </c>
      <c r="E12" s="69" t="s">
        <v>6</v>
      </c>
      <c r="F12" s="69" t="s">
        <v>111</v>
      </c>
      <c r="G12" s="69" t="s">
        <v>112</v>
      </c>
      <c r="H12" s="71" t="s">
        <v>113</v>
      </c>
      <c r="I12" s="72" t="s">
        <v>114</v>
      </c>
      <c r="J12" s="60"/>
    </row>
    <row r="13" spans="1:10" s="75" customFormat="1" ht="105" customHeight="1" thickBot="1">
      <c r="A13" s="67" t="s">
        <v>115</v>
      </c>
      <c r="B13" s="68"/>
      <c r="C13" s="69" t="s">
        <v>116</v>
      </c>
      <c r="D13" s="69" t="s">
        <v>117</v>
      </c>
      <c r="E13" s="73" t="s">
        <v>118</v>
      </c>
      <c r="F13" s="73" t="s">
        <v>119</v>
      </c>
      <c r="G13" s="73" t="s">
        <v>120</v>
      </c>
      <c r="H13" s="74" t="s">
        <v>121</v>
      </c>
      <c r="I13" s="74" t="s">
        <v>122</v>
      </c>
    </row>
    <row r="14" spans="1:10" ht="12.9" customHeight="1">
      <c r="A14" s="76">
        <v>1</v>
      </c>
      <c r="B14" s="77" t="s">
        <v>123</v>
      </c>
      <c r="C14" s="78"/>
      <c r="D14" s="63"/>
      <c r="E14" s="63"/>
      <c r="F14" s="63"/>
      <c r="G14" s="63"/>
    </row>
    <row r="15" spans="1:10">
      <c r="A15" s="76">
        <v>2</v>
      </c>
      <c r="B15" s="79" t="s">
        <v>124</v>
      </c>
      <c r="C15" s="80">
        <v>282</v>
      </c>
      <c r="D15" s="81">
        <v>-458889652.28000003</v>
      </c>
      <c r="E15" s="81">
        <v>-155873342.63820902</v>
      </c>
      <c r="F15" s="82">
        <f>+D15*$I$7</f>
        <v>-93524005.582925394</v>
      </c>
      <c r="G15" s="82">
        <f>+E15-F15</f>
        <v>-62349337.055283621</v>
      </c>
      <c r="H15" s="82">
        <f>+G15*$I$8</f>
        <v>-82754756.867120653</v>
      </c>
      <c r="I15" s="83">
        <f>+G15-H15</f>
        <v>20405419.811837032</v>
      </c>
      <c r="J15" s="84"/>
    </row>
    <row r="16" spans="1:10" ht="12.9" customHeight="1">
      <c r="A16" s="76">
        <v>3</v>
      </c>
      <c r="B16" s="79" t="s">
        <v>125</v>
      </c>
      <c r="C16" s="80">
        <v>282</v>
      </c>
      <c r="D16" s="81">
        <v>12501555.460000001</v>
      </c>
      <c r="E16" s="81">
        <v>4246465.8508755006</v>
      </c>
      <c r="F16" s="85">
        <f>+D16*$I$7</f>
        <v>2547879.5105253002</v>
      </c>
      <c r="G16" s="84">
        <f>+E16-F16</f>
        <v>1698586.3403502004</v>
      </c>
      <c r="H16" s="82">
        <f>+G16*$I$8</f>
        <v>2254492.2889694334</v>
      </c>
      <c r="I16" s="83">
        <f>+G16-H16</f>
        <v>-555905.94861923298</v>
      </c>
      <c r="J16" s="84"/>
    </row>
    <row r="17" spans="1:10">
      <c r="A17" s="76">
        <v>4</v>
      </c>
      <c r="B17" s="79" t="s">
        <v>126</v>
      </c>
      <c r="C17" s="80">
        <v>190</v>
      </c>
      <c r="D17" s="81">
        <v>195816643.08754742</v>
      </c>
      <c r="E17" s="81">
        <v>66514018.240762673</v>
      </c>
      <c r="F17" s="85">
        <f>+D17*$I$7</f>
        <v>39908410.944457598</v>
      </c>
      <c r="G17" s="85">
        <f>+E17-F17</f>
        <v>26605607.296305075</v>
      </c>
      <c r="H17" s="82">
        <f>+G17*$I$8</f>
        <v>35312974.717848063</v>
      </c>
      <c r="I17" s="83">
        <f>+G17-H17</f>
        <v>-8707367.4215429872</v>
      </c>
      <c r="J17" s="84"/>
    </row>
    <row r="18" spans="1:10">
      <c r="A18" s="76">
        <v>5</v>
      </c>
      <c r="B18" s="86" t="s">
        <v>11</v>
      </c>
      <c r="C18" s="86"/>
      <c r="D18" s="87"/>
      <c r="E18" s="87"/>
      <c r="F18" s="88">
        <f>+D18*$I$7</f>
        <v>0</v>
      </c>
      <c r="G18" s="88">
        <f>+E18-F18</f>
        <v>0</v>
      </c>
      <c r="H18" s="89">
        <f>+G18*$I$8</f>
        <v>0</v>
      </c>
      <c r="I18" s="90">
        <f>+G18-H18</f>
        <v>0</v>
      </c>
      <c r="J18" s="84"/>
    </row>
    <row r="19" spans="1:10">
      <c r="A19" s="76">
        <v>99</v>
      </c>
      <c r="B19" s="68"/>
      <c r="C19" s="68"/>
      <c r="D19" s="85">
        <f t="shared" ref="D19:I19" si="0">SUM(D15:D18)</f>
        <v>-250571453.73245263</v>
      </c>
      <c r="E19" s="85">
        <f t="shared" si="0"/>
        <v>-85112858.546570837</v>
      </c>
      <c r="F19" s="85">
        <f t="shared" si="0"/>
        <v>-51067715.127942495</v>
      </c>
      <c r="G19" s="85">
        <f t="shared" si="0"/>
        <v>-34045143.418628342</v>
      </c>
      <c r="H19" s="85">
        <f t="shared" si="0"/>
        <v>-45187289.860303164</v>
      </c>
      <c r="I19" s="85">
        <f t="shared" si="0"/>
        <v>11142146.441674814</v>
      </c>
      <c r="J19" s="84"/>
    </row>
    <row r="20" spans="1:10">
      <c r="A20" s="76"/>
      <c r="B20" s="91"/>
      <c r="C20" s="68"/>
      <c r="D20" s="85"/>
      <c r="E20" s="85"/>
      <c r="F20" s="85"/>
      <c r="G20" s="85"/>
      <c r="H20" s="85"/>
      <c r="I20" s="85"/>
      <c r="J20" s="84"/>
    </row>
    <row r="21" spans="1:10" ht="12.9" customHeight="1">
      <c r="A21" s="76">
        <v>100</v>
      </c>
      <c r="B21" s="77" t="s">
        <v>127</v>
      </c>
      <c r="C21" s="68"/>
      <c r="D21" s="92"/>
      <c r="E21" s="92"/>
      <c r="F21" s="92"/>
      <c r="G21" s="92"/>
      <c r="H21" s="82"/>
      <c r="J21" s="84"/>
    </row>
    <row r="22" spans="1:10" ht="12.9" customHeight="1">
      <c r="A22" s="76">
        <v>101</v>
      </c>
      <c r="B22" s="79" t="s">
        <v>128</v>
      </c>
      <c r="C22" s="80">
        <v>282</v>
      </c>
      <c r="D22" s="93">
        <v>3480140.7399999998</v>
      </c>
      <c r="E22" s="93">
        <v>1182116.8058594998</v>
      </c>
      <c r="F22" s="85">
        <f t="shared" ref="F22:F30" si="1">+D22*$I$7</f>
        <v>709270.08351569995</v>
      </c>
      <c r="G22" s="85">
        <f t="shared" ref="G22:G30" si="2">+E22-F22</f>
        <v>472846.72234379989</v>
      </c>
      <c r="H22" s="82">
        <f t="shared" ref="H22:H30" si="3">+G22*$I$8</f>
        <v>627597.9407492365</v>
      </c>
      <c r="I22" s="83">
        <f t="shared" ref="I22:I30" si="4">+G22-H22</f>
        <v>-154751.21840543661</v>
      </c>
      <c r="J22" s="84"/>
    </row>
    <row r="23" spans="1:10">
      <c r="A23" s="76">
        <v>102</v>
      </c>
      <c r="B23" s="94" t="s">
        <v>129</v>
      </c>
      <c r="C23" s="80">
        <v>282</v>
      </c>
      <c r="D23" s="93">
        <v>-1367948.28</v>
      </c>
      <c r="E23" s="93">
        <v>-464657.83200900001</v>
      </c>
      <c r="F23" s="85">
        <f t="shared" si="1"/>
        <v>-278794.69920540001</v>
      </c>
      <c r="G23" s="85">
        <f t="shared" si="2"/>
        <v>-185863.13280359999</v>
      </c>
      <c r="H23" s="82">
        <f t="shared" si="3"/>
        <v>-246691.61040293452</v>
      </c>
      <c r="I23" s="83">
        <f t="shared" si="4"/>
        <v>60828.477599334525</v>
      </c>
      <c r="J23" s="84"/>
    </row>
    <row r="24" spans="1:10" ht="12.9" customHeight="1">
      <c r="A24" s="76">
        <v>103</v>
      </c>
      <c r="B24" s="79" t="s">
        <v>130</v>
      </c>
      <c r="C24" s="80">
        <v>282</v>
      </c>
      <c r="D24" s="93">
        <v>-18147933.350000001</v>
      </c>
      <c r="E24" s="93">
        <v>-6164399.2606612509</v>
      </c>
      <c r="F24" s="85">
        <f t="shared" si="1"/>
        <v>-3698639.5563967503</v>
      </c>
      <c r="G24" s="85">
        <f t="shared" si="2"/>
        <v>-2465759.7042645006</v>
      </c>
      <c r="H24" s="82">
        <f t="shared" si="3"/>
        <v>-3272742.8142214729</v>
      </c>
      <c r="I24" s="83">
        <f t="shared" si="4"/>
        <v>806983.1099569723</v>
      </c>
      <c r="J24" s="84"/>
    </row>
    <row r="25" spans="1:10" ht="12.9" customHeight="1">
      <c r="A25" s="76">
        <v>104</v>
      </c>
      <c r="B25" s="79" t="s">
        <v>131</v>
      </c>
      <c r="C25" s="80">
        <v>282</v>
      </c>
      <c r="D25" s="93">
        <v>1890375.2929999996</v>
      </c>
      <c r="E25" s="93">
        <v>642113.22764977487</v>
      </c>
      <c r="F25" s="85">
        <f t="shared" si="1"/>
        <v>385267.9365898649</v>
      </c>
      <c r="G25" s="85">
        <f t="shared" si="2"/>
        <v>256845.29105990997</v>
      </c>
      <c r="H25" s="82">
        <f t="shared" si="3"/>
        <v>340904.50064098119</v>
      </c>
      <c r="I25" s="83">
        <f t="shared" si="4"/>
        <v>-84059.20958107122</v>
      </c>
      <c r="J25" s="84"/>
    </row>
    <row r="26" spans="1:10" ht="12.9" customHeight="1">
      <c r="A26" s="76">
        <v>105</v>
      </c>
      <c r="B26" s="79" t="s">
        <v>132</v>
      </c>
      <c r="C26" s="80">
        <v>282</v>
      </c>
      <c r="D26" s="93">
        <v>252398.55999999997</v>
      </c>
      <c r="E26" s="93">
        <v>85733.480867999984</v>
      </c>
      <c r="F26" s="85">
        <f t="shared" si="1"/>
        <v>51440.088520799989</v>
      </c>
      <c r="G26" s="85">
        <f t="shared" si="2"/>
        <v>34293.392347199995</v>
      </c>
      <c r="H26" s="82">
        <f t="shared" si="3"/>
        <v>45516.784618334903</v>
      </c>
      <c r="I26" s="83">
        <f t="shared" si="4"/>
        <v>-11223.392271134908</v>
      </c>
      <c r="J26" s="84"/>
    </row>
    <row r="27" spans="1:10" ht="12.9" customHeight="1">
      <c r="A27" s="76">
        <v>106</v>
      </c>
      <c r="B27" s="79" t="s">
        <v>133</v>
      </c>
      <c r="C27" s="80">
        <v>282</v>
      </c>
      <c r="D27" s="95">
        <v>22703547.91</v>
      </c>
      <c r="E27" s="93">
        <v>7711827.6363292504</v>
      </c>
      <c r="F27" s="85">
        <f t="shared" si="1"/>
        <v>4627096.5817975495</v>
      </c>
      <c r="G27" s="85">
        <f t="shared" si="2"/>
        <v>3084731.0545317009</v>
      </c>
      <c r="H27" s="82">
        <f t="shared" si="3"/>
        <v>4094288.4154787487</v>
      </c>
      <c r="I27" s="83">
        <f t="shared" si="4"/>
        <v>-1009557.3609470478</v>
      </c>
      <c r="J27" s="84"/>
    </row>
    <row r="28" spans="1:10" ht="12.9" customHeight="1">
      <c r="A28" s="76">
        <f>A27+1</f>
        <v>107</v>
      </c>
      <c r="B28" s="79" t="s">
        <v>134</v>
      </c>
      <c r="C28" s="80">
        <v>282</v>
      </c>
      <c r="D28" s="95">
        <v>-35693415.770000003</v>
      </c>
      <c r="E28" s="93">
        <v>-12124161.001674751</v>
      </c>
      <c r="F28" s="85">
        <f t="shared" si="1"/>
        <v>-7274496.6010048501</v>
      </c>
      <c r="G28" s="84">
        <f t="shared" si="2"/>
        <v>-4849664.4006699007</v>
      </c>
      <c r="H28" s="82">
        <f t="shared" si="3"/>
        <v>-6436841.4696810031</v>
      </c>
      <c r="I28" s="83">
        <f t="shared" si="4"/>
        <v>1587177.0690111024</v>
      </c>
      <c r="J28" s="84"/>
    </row>
    <row r="29" spans="1:10" ht="12.9" customHeight="1">
      <c r="A29" s="76">
        <f>A28+1</f>
        <v>108</v>
      </c>
      <c r="B29" s="57" t="s">
        <v>135</v>
      </c>
      <c r="C29" s="80">
        <v>282</v>
      </c>
      <c r="D29" s="95">
        <v>-21027219.380000003</v>
      </c>
      <c r="E29" s="93">
        <v>-7142420.7429015012</v>
      </c>
      <c r="F29" s="85">
        <f t="shared" si="1"/>
        <v>-4285452.4457409</v>
      </c>
      <c r="G29" s="84">
        <f t="shared" si="2"/>
        <v>-2856968.2971606012</v>
      </c>
      <c r="H29" s="82">
        <f t="shared" si="3"/>
        <v>-3791984.4536432303</v>
      </c>
      <c r="I29" s="83">
        <f t="shared" si="4"/>
        <v>935016.15648262901</v>
      </c>
      <c r="J29" s="84"/>
    </row>
    <row r="30" spans="1:10" ht="12.9" customHeight="1">
      <c r="A30" s="76">
        <f>A29+1</f>
        <v>109</v>
      </c>
      <c r="B30" s="86" t="s">
        <v>11</v>
      </c>
      <c r="C30" s="80"/>
      <c r="D30" s="96"/>
      <c r="E30" s="96"/>
      <c r="F30" s="88">
        <f t="shared" si="1"/>
        <v>0</v>
      </c>
      <c r="G30" s="88">
        <f t="shared" si="2"/>
        <v>0</v>
      </c>
      <c r="H30" s="89">
        <f t="shared" si="3"/>
        <v>0</v>
      </c>
      <c r="I30" s="90">
        <f t="shared" si="4"/>
        <v>0</v>
      </c>
      <c r="J30" s="84"/>
    </row>
    <row r="31" spans="1:10">
      <c r="A31" s="76">
        <v>199</v>
      </c>
      <c r="B31" s="63"/>
      <c r="C31" s="63"/>
      <c r="D31" s="84">
        <f t="shared" ref="D31:I31" si="5">SUM(D22:D30)</f>
        <v>-47910054.27700001</v>
      </c>
      <c r="E31" s="84">
        <f t="shared" si="5"/>
        <v>-16273847.686539978</v>
      </c>
      <c r="F31" s="84">
        <f t="shared" si="5"/>
        <v>-9764308.6119239852</v>
      </c>
      <c r="G31" s="84">
        <f t="shared" si="5"/>
        <v>-6509539.0746159917</v>
      </c>
      <c r="H31" s="84">
        <f t="shared" si="5"/>
        <v>-8639952.7064613402</v>
      </c>
      <c r="I31" s="84">
        <f t="shared" si="5"/>
        <v>2130413.6318453476</v>
      </c>
      <c r="J31" s="84"/>
    </row>
    <row r="32" spans="1:10">
      <c r="D32" s="97"/>
      <c r="E32" s="97"/>
      <c r="F32" s="97"/>
      <c r="G32" s="97"/>
      <c r="H32" s="97"/>
      <c r="J32" s="84"/>
    </row>
    <row r="33" spans="1:10" ht="13.5" customHeight="1" thickBot="1">
      <c r="A33" s="76">
        <v>200</v>
      </c>
      <c r="B33" s="98" t="s">
        <v>136</v>
      </c>
      <c r="C33" s="60"/>
      <c r="D33" s="99">
        <f t="shared" ref="D33:I33" si="6">+D19+D31</f>
        <v>-298481508.00945264</v>
      </c>
      <c r="E33" s="99">
        <f t="shared" si="6"/>
        <v>-101386706.23311082</v>
      </c>
      <c r="F33" s="99">
        <f t="shared" si="6"/>
        <v>-60832023.73986648</v>
      </c>
      <c r="G33" s="99">
        <f t="shared" si="6"/>
        <v>-40554682.493244335</v>
      </c>
      <c r="H33" s="99">
        <f t="shared" si="6"/>
        <v>-53827242.566764504</v>
      </c>
      <c r="I33" s="99">
        <f t="shared" si="6"/>
        <v>13272560.073520161</v>
      </c>
      <c r="J33" s="84"/>
    </row>
    <row r="34" spans="1:10" ht="13.8" thickTop="1">
      <c r="A34" s="76"/>
      <c r="B34" s="100"/>
      <c r="C34" s="100"/>
      <c r="D34" s="84"/>
      <c r="E34" s="84"/>
      <c r="F34" s="84"/>
      <c r="G34" s="84"/>
      <c r="H34" s="84"/>
      <c r="I34" s="84"/>
      <c r="J34" s="84"/>
    </row>
    <row r="35" spans="1:10" ht="12.9" customHeight="1">
      <c r="A35" s="101">
        <v>300</v>
      </c>
      <c r="B35" s="102" t="s">
        <v>137</v>
      </c>
      <c r="C35" s="103"/>
      <c r="D35" s="104"/>
      <c r="E35" s="104"/>
      <c r="F35" s="104"/>
      <c r="G35" s="104"/>
      <c r="H35" s="82"/>
      <c r="J35" s="84"/>
    </row>
    <row r="36" spans="1:10" ht="12.9" customHeight="1">
      <c r="A36" s="101">
        <v>301</v>
      </c>
      <c r="B36" s="79" t="s">
        <v>138</v>
      </c>
      <c r="C36" s="80">
        <v>190</v>
      </c>
      <c r="D36" s="93">
        <v>186258.31</v>
      </c>
      <c r="E36" s="93">
        <v>63267.291449249999</v>
      </c>
      <c r="F36" s="85">
        <f t="shared" ref="F36:F51" si="7">+D36*$I$7</f>
        <v>37960.374869549996</v>
      </c>
      <c r="G36" s="85">
        <f t="shared" ref="G36:G51" si="8">+E36-F36</f>
        <v>25306.916579700002</v>
      </c>
      <c r="H36" s="82">
        <f t="shared" ref="H36:H51" si="9">+G36*$I$8</f>
        <v>33589.254152817099</v>
      </c>
      <c r="I36" s="83">
        <f t="shared" ref="I36:I51" si="10">+G36-H36</f>
        <v>-8282.3375731170963</v>
      </c>
      <c r="J36" s="84"/>
    </row>
    <row r="37" spans="1:10" ht="12.9" customHeight="1">
      <c r="A37" s="101">
        <v>302</v>
      </c>
      <c r="B37" s="79" t="s">
        <v>7</v>
      </c>
      <c r="C37" s="80">
        <v>190</v>
      </c>
      <c r="D37" s="93">
        <v>7766143.3500000006</v>
      </c>
      <c r="E37" s="93">
        <v>2637964.7424112502</v>
      </c>
      <c r="F37" s="85">
        <f t="shared" si="7"/>
        <v>1582778.8454467501</v>
      </c>
      <c r="G37" s="85">
        <f t="shared" si="8"/>
        <v>1055185.8969645002</v>
      </c>
      <c r="H37" s="82">
        <f t="shared" si="9"/>
        <v>1400522.5472643902</v>
      </c>
      <c r="I37" s="83">
        <f t="shared" si="10"/>
        <v>-345336.65029988997</v>
      </c>
      <c r="J37" s="84"/>
    </row>
    <row r="38" spans="1:10">
      <c r="A38" s="101">
        <v>303</v>
      </c>
      <c r="B38" s="79" t="s">
        <v>139</v>
      </c>
      <c r="C38" s="80">
        <v>283</v>
      </c>
      <c r="D38" s="93">
        <v>-378023.27</v>
      </c>
      <c r="E38" s="93">
        <v>-128405.05423725001</v>
      </c>
      <c r="F38" s="85">
        <f t="shared" si="7"/>
        <v>-77043.032542350003</v>
      </c>
      <c r="G38" s="85">
        <f t="shared" si="8"/>
        <v>-51362.021694900002</v>
      </c>
      <c r="H38" s="82">
        <f t="shared" si="9"/>
        <v>-68171.560730412501</v>
      </c>
      <c r="I38" s="83">
        <f t="shared" si="10"/>
        <v>16809.539035512498</v>
      </c>
      <c r="J38" s="84"/>
    </row>
    <row r="39" spans="1:10" ht="12.9" customHeight="1">
      <c r="A39" s="101">
        <v>304</v>
      </c>
      <c r="B39" s="79" t="s">
        <v>140</v>
      </c>
      <c r="C39" s="80">
        <v>190</v>
      </c>
      <c r="D39" s="93">
        <v>530487.19999999995</v>
      </c>
      <c r="E39" s="93">
        <v>180193.23965999999</v>
      </c>
      <c r="F39" s="85">
        <f t="shared" si="7"/>
        <v>108115.94379599998</v>
      </c>
      <c r="G39" s="85">
        <f t="shared" si="8"/>
        <v>72077.295864000014</v>
      </c>
      <c r="H39" s="82">
        <f t="shared" si="9"/>
        <v>95666.439718132926</v>
      </c>
      <c r="I39" s="83">
        <f t="shared" si="10"/>
        <v>-23589.143854132912</v>
      </c>
      <c r="J39" s="84"/>
    </row>
    <row r="40" spans="1:10" ht="12.9" customHeight="1">
      <c r="A40" s="101">
        <v>305</v>
      </c>
      <c r="B40" s="79" t="s">
        <v>141</v>
      </c>
      <c r="C40" s="80">
        <v>190</v>
      </c>
      <c r="D40" s="93">
        <v>128516.5</v>
      </c>
      <c r="E40" s="93">
        <v>43653.842137500003</v>
      </c>
      <c r="F40" s="85">
        <f t="shared" si="7"/>
        <v>26192.305282499998</v>
      </c>
      <c r="G40" s="85">
        <f t="shared" si="8"/>
        <v>17461.536855000006</v>
      </c>
      <c r="H40" s="105">
        <f t="shared" si="9"/>
        <v>23176.272679219088</v>
      </c>
      <c r="I40" s="83">
        <f t="shared" si="10"/>
        <v>-5714.7358242190821</v>
      </c>
      <c r="J40" s="84"/>
    </row>
    <row r="41" spans="1:10" ht="12.9" customHeight="1">
      <c r="A41" s="101">
        <v>306</v>
      </c>
      <c r="B41" s="79" t="s">
        <v>142</v>
      </c>
      <c r="C41" s="80">
        <v>190</v>
      </c>
      <c r="D41" s="93">
        <v>20319.93</v>
      </c>
      <c r="E41" s="93">
        <v>6902.1722227500004</v>
      </c>
      <c r="F41" s="85">
        <f t="shared" si="7"/>
        <v>4141.3033336499993</v>
      </c>
      <c r="G41" s="85">
        <f t="shared" si="8"/>
        <v>2760.8688891000011</v>
      </c>
      <c r="H41" s="105">
        <f t="shared" si="9"/>
        <v>3664.4340493449818</v>
      </c>
      <c r="I41" s="83">
        <f t="shared" si="10"/>
        <v>-903.56516024498069</v>
      </c>
      <c r="J41" s="84"/>
    </row>
    <row r="42" spans="1:10" ht="12.9" customHeight="1">
      <c r="A42" s="101">
        <v>307</v>
      </c>
      <c r="B42" s="79" t="s">
        <v>143</v>
      </c>
      <c r="C42" s="80">
        <v>190</v>
      </c>
      <c r="D42" s="93">
        <v>2992922.5500000003</v>
      </c>
      <c r="E42" s="93">
        <v>1016620.9671712501</v>
      </c>
      <c r="F42" s="85">
        <f t="shared" si="7"/>
        <v>609972.58030274999</v>
      </c>
      <c r="G42" s="85">
        <f t="shared" si="8"/>
        <v>406648.38686850015</v>
      </c>
      <c r="H42" s="105">
        <f t="shared" si="9"/>
        <v>539734.50200234004</v>
      </c>
      <c r="I42" s="83">
        <f t="shared" si="10"/>
        <v>-133086.11513383989</v>
      </c>
      <c r="J42" s="84"/>
    </row>
    <row r="43" spans="1:10" ht="12.9" customHeight="1">
      <c r="A43" s="101">
        <v>308</v>
      </c>
      <c r="B43" s="79" t="s">
        <v>144</v>
      </c>
      <c r="C43" s="80">
        <v>283</v>
      </c>
      <c r="D43" s="93">
        <v>-9890835.7400000002</v>
      </c>
      <c r="E43" s="93">
        <v>-3359669.6299844999</v>
      </c>
      <c r="F43" s="85">
        <f t="shared" si="7"/>
        <v>-2015801.7779907</v>
      </c>
      <c r="G43" s="85">
        <f t="shared" si="8"/>
        <v>-1343867.8519937999</v>
      </c>
      <c r="H43" s="105">
        <f t="shared" si="9"/>
        <v>-1783683.0767691745</v>
      </c>
      <c r="I43" s="83">
        <f t="shared" si="10"/>
        <v>439815.22477537463</v>
      </c>
      <c r="J43" s="84"/>
    </row>
    <row r="44" spans="1:10" ht="12.9" customHeight="1">
      <c r="A44" s="101">
        <v>309</v>
      </c>
      <c r="B44" s="79" t="s">
        <v>145</v>
      </c>
      <c r="C44" s="80">
        <v>190</v>
      </c>
      <c r="D44" s="93">
        <v>10088.17</v>
      </c>
      <c r="E44" s="93">
        <v>3426.69914475</v>
      </c>
      <c r="F44" s="85">
        <f t="shared" si="7"/>
        <v>2056.0194868499998</v>
      </c>
      <c r="G44" s="85">
        <f t="shared" si="8"/>
        <v>1370.6796579000002</v>
      </c>
      <c r="H44" s="105">
        <f t="shared" si="9"/>
        <v>1819.2697338810003</v>
      </c>
      <c r="I44" s="83">
        <f t="shared" si="10"/>
        <v>-448.59007598100015</v>
      </c>
      <c r="J44" s="84"/>
    </row>
    <row r="45" spans="1:10" ht="12.9" customHeight="1">
      <c r="A45" s="101">
        <v>310</v>
      </c>
      <c r="B45" s="79" t="s">
        <v>8</v>
      </c>
      <c r="C45" s="80">
        <v>190</v>
      </c>
      <c r="D45" s="93">
        <v>859042.77</v>
      </c>
      <c r="E45" s="93">
        <v>291795.35289975</v>
      </c>
      <c r="F45" s="85">
        <f t="shared" si="7"/>
        <v>175077.21173985</v>
      </c>
      <c r="G45" s="85">
        <f t="shared" si="8"/>
        <v>116718.1411599</v>
      </c>
      <c r="H45" s="105">
        <f t="shared" si="9"/>
        <v>154917.14667479802</v>
      </c>
      <c r="I45" s="83">
        <f t="shared" si="10"/>
        <v>-38199.005514898017</v>
      </c>
      <c r="J45" s="84"/>
    </row>
    <row r="46" spans="1:10" ht="12.9" customHeight="1">
      <c r="A46" s="101">
        <v>311</v>
      </c>
      <c r="B46" s="79" t="s">
        <v>146</v>
      </c>
      <c r="C46" s="80">
        <v>283</v>
      </c>
      <c r="D46" s="93">
        <v>-985985.08</v>
      </c>
      <c r="E46" s="93">
        <v>-334914.48204899998</v>
      </c>
      <c r="F46" s="85">
        <f t="shared" si="7"/>
        <v>-200948.68922939998</v>
      </c>
      <c r="G46" s="85">
        <f t="shared" si="8"/>
        <v>-133965.7928196</v>
      </c>
      <c r="H46" s="105">
        <f t="shared" si="9"/>
        <v>-177809.53474239993</v>
      </c>
      <c r="I46" s="83">
        <f t="shared" si="10"/>
        <v>43843.741922799934</v>
      </c>
      <c r="J46" s="84"/>
    </row>
    <row r="47" spans="1:10" ht="12.9" customHeight="1">
      <c r="A47" s="101">
        <v>312</v>
      </c>
      <c r="B47" s="79" t="s">
        <v>9</v>
      </c>
      <c r="C47" s="80">
        <v>190</v>
      </c>
      <c r="D47" s="93">
        <v>465927.65</v>
      </c>
      <c r="E47" s="93">
        <v>158263.97451375</v>
      </c>
      <c r="F47" s="85">
        <f t="shared" si="7"/>
        <v>94958.38470825</v>
      </c>
      <c r="G47" s="85">
        <f t="shared" si="8"/>
        <v>63305.5898055</v>
      </c>
      <c r="H47" s="105">
        <f t="shared" si="9"/>
        <v>84023.967857728392</v>
      </c>
      <c r="I47" s="83">
        <f t="shared" si="10"/>
        <v>-20718.378052228392</v>
      </c>
      <c r="J47" s="84"/>
    </row>
    <row r="48" spans="1:10" ht="12.9" customHeight="1">
      <c r="A48" s="101">
        <v>313</v>
      </c>
      <c r="B48" s="79" t="s">
        <v>147</v>
      </c>
      <c r="C48" s="80">
        <v>283</v>
      </c>
      <c r="D48" s="93">
        <v>-1088216.26</v>
      </c>
      <c r="E48" s="93">
        <v>-369639.85811550001</v>
      </c>
      <c r="F48" s="85">
        <f t="shared" si="7"/>
        <v>-221783.91486929997</v>
      </c>
      <c r="G48" s="85">
        <f t="shared" si="8"/>
        <v>-147855.94324620004</v>
      </c>
      <c r="H48" s="105">
        <f t="shared" si="9"/>
        <v>-196245.59317846328</v>
      </c>
      <c r="I48" s="83">
        <f t="shared" si="10"/>
        <v>48389.649932263244</v>
      </c>
      <c r="J48" s="84"/>
    </row>
    <row r="49" spans="1:10" ht="12.9" customHeight="1">
      <c r="A49" s="101">
        <v>314</v>
      </c>
      <c r="B49" s="79" t="s">
        <v>10</v>
      </c>
      <c r="C49" s="80">
        <v>190</v>
      </c>
      <c r="D49" s="93">
        <v>5648113.3200000003</v>
      </c>
      <c r="E49" s="93">
        <v>1918522.891971</v>
      </c>
      <c r="F49" s="85">
        <f t="shared" si="7"/>
        <v>1151113.7351826001</v>
      </c>
      <c r="G49" s="85">
        <f t="shared" si="8"/>
        <v>767409.15678839991</v>
      </c>
      <c r="H49" s="105">
        <f t="shared" si="9"/>
        <v>1018563.4873922755</v>
      </c>
      <c r="I49" s="83">
        <f t="shared" si="10"/>
        <v>-251154.33060387557</v>
      </c>
      <c r="J49" s="84"/>
    </row>
    <row r="50" spans="1:10">
      <c r="A50" s="101">
        <v>315</v>
      </c>
      <c r="B50" s="79" t="s">
        <v>148</v>
      </c>
      <c r="C50" s="80">
        <v>190</v>
      </c>
      <c r="D50" s="93">
        <v>364754.71</v>
      </c>
      <c r="E50" s="93">
        <v>123898.05611925</v>
      </c>
      <c r="F50" s="85">
        <f t="shared" si="7"/>
        <v>74338.833671550005</v>
      </c>
      <c r="G50" s="85">
        <f t="shared" si="8"/>
        <v>49559.222447699998</v>
      </c>
      <c r="H50" s="105">
        <f t="shared" si="9"/>
        <v>65778.749187765614</v>
      </c>
      <c r="I50" s="83">
        <f t="shared" si="10"/>
        <v>-16219.526740065616</v>
      </c>
      <c r="J50" s="84"/>
    </row>
    <row r="51" spans="1:10">
      <c r="A51" s="101">
        <v>316</v>
      </c>
      <c r="B51" s="86" t="s">
        <v>11</v>
      </c>
      <c r="C51" s="106"/>
      <c r="D51" s="107"/>
      <c r="E51" s="107"/>
      <c r="F51" s="85">
        <f t="shared" si="7"/>
        <v>0</v>
      </c>
      <c r="G51" s="88">
        <f t="shared" si="8"/>
        <v>0</v>
      </c>
      <c r="H51" s="82">
        <f t="shared" si="9"/>
        <v>0</v>
      </c>
      <c r="I51" s="83">
        <f t="shared" si="10"/>
        <v>0</v>
      </c>
      <c r="J51" s="84"/>
    </row>
    <row r="52" spans="1:10" ht="12.9" customHeight="1">
      <c r="A52" s="76">
        <v>400</v>
      </c>
      <c r="B52" s="60" t="s">
        <v>149</v>
      </c>
      <c r="C52" s="60"/>
      <c r="D52" s="108">
        <f t="shared" ref="D52:I52" si="11">SUM(D36:D51)</f>
        <v>6629514.1100000003</v>
      </c>
      <c r="E52" s="108">
        <f t="shared" si="11"/>
        <v>2251880.2053142511</v>
      </c>
      <c r="F52" s="108">
        <f t="shared" si="11"/>
        <v>1351128.1231885508</v>
      </c>
      <c r="G52" s="109">
        <f t="shared" si="11"/>
        <v>900752.08212570031</v>
      </c>
      <c r="H52" s="110">
        <f t="shared" si="11"/>
        <v>1195546.3052922424</v>
      </c>
      <c r="I52" s="108">
        <f t="shared" si="11"/>
        <v>-294794.22316654224</v>
      </c>
      <c r="J52" s="84"/>
    </row>
    <row r="53" spans="1:10">
      <c r="A53" s="62"/>
      <c r="B53" s="63"/>
      <c r="C53" s="63"/>
      <c r="D53" s="111"/>
      <c r="E53" s="108">
        <f>+E32+E51</f>
        <v>0</v>
      </c>
      <c r="F53" s="111"/>
      <c r="G53" s="111"/>
      <c r="H53" s="82"/>
      <c r="J53" s="84"/>
    </row>
    <row r="54" spans="1:10" ht="12.9" customHeight="1">
      <c r="A54" s="76">
        <v>500</v>
      </c>
      <c r="B54" s="60" t="s">
        <v>150</v>
      </c>
      <c r="C54" s="60"/>
      <c r="D54" s="108">
        <f>+D33+D52</f>
        <v>-291851993.89945263</v>
      </c>
      <c r="E54" s="108">
        <f>+E33+E52</f>
        <v>-99134826.027796566</v>
      </c>
      <c r="F54" s="108">
        <f>+F33+F52</f>
        <v>-59480895.616677932</v>
      </c>
      <c r="G54" s="108">
        <f>+G33+G52</f>
        <v>-39653930.411118634</v>
      </c>
      <c r="H54" s="108">
        <f>+H33+H52</f>
        <v>-52631696.261472262</v>
      </c>
      <c r="I54" s="108">
        <f>+I33+I52</f>
        <v>12977765.850353619</v>
      </c>
      <c r="J54" s="84"/>
    </row>
    <row r="55" spans="1:10">
      <c r="D55" s="82"/>
      <c r="H55" s="112"/>
      <c r="J55" s="84"/>
    </row>
    <row r="56" spans="1:10">
      <c r="A56" s="5" t="s">
        <v>12</v>
      </c>
      <c r="B56" s="113"/>
      <c r="C56" s="113"/>
      <c r="D56" s="113"/>
      <c r="E56" s="113"/>
      <c r="F56" s="113"/>
      <c r="G56" s="113"/>
      <c r="H56" s="114"/>
      <c r="I56" s="113"/>
      <c r="J56" s="84"/>
    </row>
    <row r="57" spans="1:10" ht="38.1" customHeight="1">
      <c r="A57" s="115" t="s">
        <v>13</v>
      </c>
      <c r="B57" s="231" t="s">
        <v>151</v>
      </c>
      <c r="C57" s="231"/>
      <c r="D57" s="231"/>
      <c r="E57" s="231"/>
      <c r="F57" s="231"/>
      <c r="G57" s="231"/>
      <c r="H57" s="231"/>
      <c r="I57" s="231"/>
      <c r="J57" s="84"/>
    </row>
    <row r="58" spans="1:10" ht="49.95" customHeight="1">
      <c r="A58" s="115" t="s">
        <v>14</v>
      </c>
      <c r="B58" s="231" t="s">
        <v>152</v>
      </c>
      <c r="C58" s="231"/>
      <c r="D58" s="231"/>
      <c r="E58" s="231"/>
      <c r="F58" s="231"/>
      <c r="G58" s="231"/>
      <c r="H58" s="231"/>
      <c r="I58" s="231"/>
      <c r="J58" s="116"/>
    </row>
    <row r="60" spans="1:10">
      <c r="H60" s="117"/>
    </row>
    <row r="61" spans="1:10">
      <c r="H61" s="112"/>
    </row>
    <row r="62" spans="1:10">
      <c r="H62" s="112"/>
    </row>
  </sheetData>
  <mergeCells count="7">
    <mergeCell ref="B58:I58"/>
    <mergeCell ref="A1:I1"/>
    <mergeCell ref="A2:I2"/>
    <mergeCell ref="A3:I3"/>
    <mergeCell ref="A4:I4"/>
    <mergeCell ref="D11:I11"/>
    <mergeCell ref="B57:I5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CABD0-15B7-4395-B142-99B6C279CFA3}">
  <dimension ref="A1:G150"/>
  <sheetViews>
    <sheetView zoomScale="80" zoomScaleNormal="80" workbookViewId="0">
      <pane xSplit="3" ySplit="2" topLeftCell="D77" activePane="bottomRight" state="frozen"/>
      <selection activeCell="B23" sqref="B23:Q23"/>
      <selection pane="topRight" activeCell="B23" sqref="B23:Q23"/>
      <selection pane="bottomLeft" activeCell="B23" sqref="B23:Q23"/>
      <selection pane="bottomRight" activeCell="B23" sqref="B23:Q23"/>
    </sheetView>
  </sheetViews>
  <sheetFormatPr defaultRowHeight="15"/>
  <cols>
    <col min="1" max="1" width="6.6328125" customWidth="1"/>
    <col min="2" max="2" width="12.1796875" customWidth="1"/>
    <col min="3" max="3" width="39.81640625" bestFit="1" customWidth="1"/>
    <col min="4" max="4" width="18.6328125" bestFit="1" customWidth="1"/>
    <col min="5" max="5" width="34.26953125" customWidth="1"/>
    <col min="6" max="6" width="35.36328125" style="206" customWidth="1"/>
    <col min="7" max="7" width="39.81640625" style="219" bestFit="1" customWidth="1"/>
    <col min="8" max="256" width="8" customWidth="1"/>
    <col min="257" max="257" width="6.6328125" customWidth="1"/>
    <col min="258" max="258" width="12.1796875" customWidth="1"/>
    <col min="259" max="261" width="34.26953125" customWidth="1"/>
    <col min="262" max="262" width="35.36328125" customWidth="1"/>
    <col min="263" max="512" width="8" customWidth="1"/>
    <col min="513" max="513" width="6.6328125" customWidth="1"/>
    <col min="514" max="514" width="12.1796875" customWidth="1"/>
    <col min="515" max="517" width="34.26953125" customWidth="1"/>
    <col min="518" max="518" width="35.36328125" customWidth="1"/>
    <col min="519" max="768" width="8" customWidth="1"/>
    <col min="769" max="769" width="6.6328125" customWidth="1"/>
    <col min="770" max="770" width="12.1796875" customWidth="1"/>
    <col min="771" max="773" width="34.26953125" customWidth="1"/>
    <col min="774" max="774" width="35.36328125" customWidth="1"/>
    <col min="775" max="1024" width="8" customWidth="1"/>
    <col min="1025" max="1025" width="6.6328125" customWidth="1"/>
    <col min="1026" max="1026" width="12.1796875" customWidth="1"/>
    <col min="1027" max="1029" width="34.26953125" customWidth="1"/>
    <col min="1030" max="1030" width="35.36328125" customWidth="1"/>
    <col min="1031" max="1280" width="8" customWidth="1"/>
    <col min="1281" max="1281" width="6.6328125" customWidth="1"/>
    <col min="1282" max="1282" width="12.1796875" customWidth="1"/>
    <col min="1283" max="1285" width="34.26953125" customWidth="1"/>
    <col min="1286" max="1286" width="35.36328125" customWidth="1"/>
    <col min="1287" max="1536" width="8" customWidth="1"/>
    <col min="1537" max="1537" width="6.6328125" customWidth="1"/>
    <col min="1538" max="1538" width="12.1796875" customWidth="1"/>
    <col min="1539" max="1541" width="34.26953125" customWidth="1"/>
    <col min="1542" max="1542" width="35.36328125" customWidth="1"/>
    <col min="1543" max="1792" width="8" customWidth="1"/>
    <col min="1793" max="1793" width="6.6328125" customWidth="1"/>
    <col min="1794" max="1794" width="12.1796875" customWidth="1"/>
    <col min="1795" max="1797" width="34.26953125" customWidth="1"/>
    <col min="1798" max="1798" width="35.36328125" customWidth="1"/>
    <col min="1799" max="2048" width="8" customWidth="1"/>
    <col min="2049" max="2049" width="6.6328125" customWidth="1"/>
    <col min="2050" max="2050" width="12.1796875" customWidth="1"/>
    <col min="2051" max="2053" width="34.26953125" customWidth="1"/>
    <col min="2054" max="2054" width="35.36328125" customWidth="1"/>
    <col min="2055" max="2304" width="8" customWidth="1"/>
    <col min="2305" max="2305" width="6.6328125" customWidth="1"/>
    <col min="2306" max="2306" width="12.1796875" customWidth="1"/>
    <col min="2307" max="2309" width="34.26953125" customWidth="1"/>
    <col min="2310" max="2310" width="35.36328125" customWidth="1"/>
    <col min="2311" max="2560" width="8" customWidth="1"/>
    <col min="2561" max="2561" width="6.6328125" customWidth="1"/>
    <col min="2562" max="2562" width="12.1796875" customWidth="1"/>
    <col min="2563" max="2565" width="34.26953125" customWidth="1"/>
    <col min="2566" max="2566" width="35.36328125" customWidth="1"/>
    <col min="2567" max="2816" width="8" customWidth="1"/>
    <col min="2817" max="2817" width="6.6328125" customWidth="1"/>
    <col min="2818" max="2818" width="12.1796875" customWidth="1"/>
    <col min="2819" max="2821" width="34.26953125" customWidth="1"/>
    <col min="2822" max="2822" width="35.36328125" customWidth="1"/>
    <col min="2823" max="3072" width="8" customWidth="1"/>
    <col min="3073" max="3073" width="6.6328125" customWidth="1"/>
    <col min="3074" max="3074" width="12.1796875" customWidth="1"/>
    <col min="3075" max="3077" width="34.26953125" customWidth="1"/>
    <col min="3078" max="3078" width="35.36328125" customWidth="1"/>
    <col min="3079" max="3328" width="8" customWidth="1"/>
    <col min="3329" max="3329" width="6.6328125" customWidth="1"/>
    <col min="3330" max="3330" width="12.1796875" customWidth="1"/>
    <col min="3331" max="3333" width="34.26953125" customWidth="1"/>
    <col min="3334" max="3334" width="35.36328125" customWidth="1"/>
    <col min="3335" max="3584" width="8" customWidth="1"/>
    <col min="3585" max="3585" width="6.6328125" customWidth="1"/>
    <col min="3586" max="3586" width="12.1796875" customWidth="1"/>
    <col min="3587" max="3589" width="34.26953125" customWidth="1"/>
    <col min="3590" max="3590" width="35.36328125" customWidth="1"/>
    <col min="3591" max="3840" width="8" customWidth="1"/>
    <col min="3841" max="3841" width="6.6328125" customWidth="1"/>
    <col min="3842" max="3842" width="12.1796875" customWidth="1"/>
    <col min="3843" max="3845" width="34.26953125" customWidth="1"/>
    <col min="3846" max="3846" width="35.36328125" customWidth="1"/>
    <col min="3847" max="4096" width="8" customWidth="1"/>
    <col min="4097" max="4097" width="6.6328125" customWidth="1"/>
    <col min="4098" max="4098" width="12.1796875" customWidth="1"/>
    <col min="4099" max="4101" width="34.26953125" customWidth="1"/>
    <col min="4102" max="4102" width="35.36328125" customWidth="1"/>
    <col min="4103" max="4352" width="8" customWidth="1"/>
    <col min="4353" max="4353" width="6.6328125" customWidth="1"/>
    <col min="4354" max="4354" width="12.1796875" customWidth="1"/>
    <col min="4355" max="4357" width="34.26953125" customWidth="1"/>
    <col min="4358" max="4358" width="35.36328125" customWidth="1"/>
    <col min="4359" max="4608" width="8" customWidth="1"/>
    <col min="4609" max="4609" width="6.6328125" customWidth="1"/>
    <col min="4610" max="4610" width="12.1796875" customWidth="1"/>
    <col min="4611" max="4613" width="34.26953125" customWidth="1"/>
    <col min="4614" max="4614" width="35.36328125" customWidth="1"/>
    <col min="4615" max="4864" width="8" customWidth="1"/>
    <col min="4865" max="4865" width="6.6328125" customWidth="1"/>
    <col min="4866" max="4866" width="12.1796875" customWidth="1"/>
    <col min="4867" max="4869" width="34.26953125" customWidth="1"/>
    <col min="4870" max="4870" width="35.36328125" customWidth="1"/>
    <col min="4871" max="5120" width="8" customWidth="1"/>
    <col min="5121" max="5121" width="6.6328125" customWidth="1"/>
    <col min="5122" max="5122" width="12.1796875" customWidth="1"/>
    <col min="5123" max="5125" width="34.26953125" customWidth="1"/>
    <col min="5126" max="5126" width="35.36328125" customWidth="1"/>
    <col min="5127" max="5376" width="8" customWidth="1"/>
    <col min="5377" max="5377" width="6.6328125" customWidth="1"/>
    <col min="5378" max="5378" width="12.1796875" customWidth="1"/>
    <col min="5379" max="5381" width="34.26953125" customWidth="1"/>
    <col min="5382" max="5382" width="35.36328125" customWidth="1"/>
    <col min="5383" max="5632" width="8" customWidth="1"/>
    <col min="5633" max="5633" width="6.6328125" customWidth="1"/>
    <col min="5634" max="5634" width="12.1796875" customWidth="1"/>
    <col min="5635" max="5637" width="34.26953125" customWidth="1"/>
    <col min="5638" max="5638" width="35.36328125" customWidth="1"/>
    <col min="5639" max="5888" width="8" customWidth="1"/>
    <col min="5889" max="5889" width="6.6328125" customWidth="1"/>
    <col min="5890" max="5890" width="12.1796875" customWidth="1"/>
    <col min="5891" max="5893" width="34.26953125" customWidth="1"/>
    <col min="5894" max="5894" width="35.36328125" customWidth="1"/>
    <col min="5895" max="6144" width="8" customWidth="1"/>
    <col min="6145" max="6145" width="6.6328125" customWidth="1"/>
    <col min="6146" max="6146" width="12.1796875" customWidth="1"/>
    <col min="6147" max="6149" width="34.26953125" customWidth="1"/>
    <col min="6150" max="6150" width="35.36328125" customWidth="1"/>
    <col min="6151" max="6400" width="8" customWidth="1"/>
    <col min="6401" max="6401" width="6.6328125" customWidth="1"/>
    <col min="6402" max="6402" width="12.1796875" customWidth="1"/>
    <col min="6403" max="6405" width="34.26953125" customWidth="1"/>
    <col min="6406" max="6406" width="35.36328125" customWidth="1"/>
    <col min="6407" max="6656" width="8" customWidth="1"/>
    <col min="6657" max="6657" width="6.6328125" customWidth="1"/>
    <col min="6658" max="6658" width="12.1796875" customWidth="1"/>
    <col min="6659" max="6661" width="34.26953125" customWidth="1"/>
    <col min="6662" max="6662" width="35.36328125" customWidth="1"/>
    <col min="6663" max="6912" width="8" customWidth="1"/>
    <col min="6913" max="6913" width="6.6328125" customWidth="1"/>
    <col min="6914" max="6914" width="12.1796875" customWidth="1"/>
    <col min="6915" max="6917" width="34.26953125" customWidth="1"/>
    <col min="6918" max="6918" width="35.36328125" customWidth="1"/>
    <col min="6919" max="7168" width="8" customWidth="1"/>
    <col min="7169" max="7169" width="6.6328125" customWidth="1"/>
    <col min="7170" max="7170" width="12.1796875" customWidth="1"/>
    <col min="7171" max="7173" width="34.26953125" customWidth="1"/>
    <col min="7174" max="7174" width="35.36328125" customWidth="1"/>
    <col min="7175" max="7424" width="8" customWidth="1"/>
    <col min="7425" max="7425" width="6.6328125" customWidth="1"/>
    <col min="7426" max="7426" width="12.1796875" customWidth="1"/>
    <col min="7427" max="7429" width="34.26953125" customWidth="1"/>
    <col min="7430" max="7430" width="35.36328125" customWidth="1"/>
    <col min="7431" max="7680" width="8" customWidth="1"/>
    <col min="7681" max="7681" width="6.6328125" customWidth="1"/>
    <col min="7682" max="7682" width="12.1796875" customWidth="1"/>
    <col min="7683" max="7685" width="34.26953125" customWidth="1"/>
    <col min="7686" max="7686" width="35.36328125" customWidth="1"/>
    <col min="7687" max="7936" width="8" customWidth="1"/>
    <col min="7937" max="7937" width="6.6328125" customWidth="1"/>
    <col min="7938" max="7938" width="12.1796875" customWidth="1"/>
    <col min="7939" max="7941" width="34.26953125" customWidth="1"/>
    <col min="7942" max="7942" width="35.36328125" customWidth="1"/>
    <col min="7943" max="8192" width="8" customWidth="1"/>
    <col min="8193" max="8193" width="6.6328125" customWidth="1"/>
    <col min="8194" max="8194" width="12.1796875" customWidth="1"/>
    <col min="8195" max="8197" width="34.26953125" customWidth="1"/>
    <col min="8198" max="8198" width="35.36328125" customWidth="1"/>
    <col min="8199" max="8448" width="8" customWidth="1"/>
    <col min="8449" max="8449" width="6.6328125" customWidth="1"/>
    <col min="8450" max="8450" width="12.1796875" customWidth="1"/>
    <col min="8451" max="8453" width="34.26953125" customWidth="1"/>
    <col min="8454" max="8454" width="35.36328125" customWidth="1"/>
    <col min="8455" max="8704" width="8" customWidth="1"/>
    <col min="8705" max="8705" width="6.6328125" customWidth="1"/>
    <col min="8706" max="8706" width="12.1796875" customWidth="1"/>
    <col min="8707" max="8709" width="34.26953125" customWidth="1"/>
    <col min="8710" max="8710" width="35.36328125" customWidth="1"/>
    <col min="8711" max="8960" width="8" customWidth="1"/>
    <col min="8961" max="8961" width="6.6328125" customWidth="1"/>
    <col min="8962" max="8962" width="12.1796875" customWidth="1"/>
    <col min="8963" max="8965" width="34.26953125" customWidth="1"/>
    <col min="8966" max="8966" width="35.36328125" customWidth="1"/>
    <col min="8967" max="9216" width="8" customWidth="1"/>
    <col min="9217" max="9217" width="6.6328125" customWidth="1"/>
    <col min="9218" max="9218" width="12.1796875" customWidth="1"/>
    <col min="9219" max="9221" width="34.26953125" customWidth="1"/>
    <col min="9222" max="9222" width="35.36328125" customWidth="1"/>
    <col min="9223" max="9472" width="8" customWidth="1"/>
    <col min="9473" max="9473" width="6.6328125" customWidth="1"/>
    <col min="9474" max="9474" width="12.1796875" customWidth="1"/>
    <col min="9475" max="9477" width="34.26953125" customWidth="1"/>
    <col min="9478" max="9478" width="35.36328125" customWidth="1"/>
    <col min="9479" max="9728" width="8" customWidth="1"/>
    <col min="9729" max="9729" width="6.6328125" customWidth="1"/>
    <col min="9730" max="9730" width="12.1796875" customWidth="1"/>
    <col min="9731" max="9733" width="34.26953125" customWidth="1"/>
    <col min="9734" max="9734" width="35.36328125" customWidth="1"/>
    <col min="9735" max="9984" width="8" customWidth="1"/>
    <col min="9985" max="9985" width="6.6328125" customWidth="1"/>
    <col min="9986" max="9986" width="12.1796875" customWidth="1"/>
    <col min="9987" max="9989" width="34.26953125" customWidth="1"/>
    <col min="9990" max="9990" width="35.36328125" customWidth="1"/>
    <col min="9991" max="10240" width="8" customWidth="1"/>
    <col min="10241" max="10241" width="6.6328125" customWidth="1"/>
    <col min="10242" max="10242" width="12.1796875" customWidth="1"/>
    <col min="10243" max="10245" width="34.26953125" customWidth="1"/>
    <col min="10246" max="10246" width="35.36328125" customWidth="1"/>
    <col min="10247" max="10496" width="8" customWidth="1"/>
    <col min="10497" max="10497" width="6.6328125" customWidth="1"/>
    <col min="10498" max="10498" width="12.1796875" customWidth="1"/>
    <col min="10499" max="10501" width="34.26953125" customWidth="1"/>
    <col min="10502" max="10502" width="35.36328125" customWidth="1"/>
    <col min="10503" max="10752" width="8" customWidth="1"/>
    <col min="10753" max="10753" width="6.6328125" customWidth="1"/>
    <col min="10754" max="10754" width="12.1796875" customWidth="1"/>
    <col min="10755" max="10757" width="34.26953125" customWidth="1"/>
    <col min="10758" max="10758" width="35.36328125" customWidth="1"/>
    <col min="10759" max="11008" width="8" customWidth="1"/>
    <col min="11009" max="11009" width="6.6328125" customWidth="1"/>
    <col min="11010" max="11010" width="12.1796875" customWidth="1"/>
    <col min="11011" max="11013" width="34.26953125" customWidth="1"/>
    <col min="11014" max="11014" width="35.36328125" customWidth="1"/>
    <col min="11015" max="11264" width="8" customWidth="1"/>
    <col min="11265" max="11265" width="6.6328125" customWidth="1"/>
    <col min="11266" max="11266" width="12.1796875" customWidth="1"/>
    <col min="11267" max="11269" width="34.26953125" customWidth="1"/>
    <col min="11270" max="11270" width="35.36328125" customWidth="1"/>
    <col min="11271" max="11520" width="8" customWidth="1"/>
    <col min="11521" max="11521" width="6.6328125" customWidth="1"/>
    <col min="11522" max="11522" width="12.1796875" customWidth="1"/>
    <col min="11523" max="11525" width="34.26953125" customWidth="1"/>
    <col min="11526" max="11526" width="35.36328125" customWidth="1"/>
    <col min="11527" max="11776" width="8" customWidth="1"/>
    <col min="11777" max="11777" width="6.6328125" customWidth="1"/>
    <col min="11778" max="11778" width="12.1796875" customWidth="1"/>
    <col min="11779" max="11781" width="34.26953125" customWidth="1"/>
    <col min="11782" max="11782" width="35.36328125" customWidth="1"/>
    <col min="11783" max="12032" width="8" customWidth="1"/>
    <col min="12033" max="12033" width="6.6328125" customWidth="1"/>
    <col min="12034" max="12034" width="12.1796875" customWidth="1"/>
    <col min="12035" max="12037" width="34.26953125" customWidth="1"/>
    <col min="12038" max="12038" width="35.36328125" customWidth="1"/>
    <col min="12039" max="12288" width="8" customWidth="1"/>
    <col min="12289" max="12289" width="6.6328125" customWidth="1"/>
    <col min="12290" max="12290" width="12.1796875" customWidth="1"/>
    <col min="12291" max="12293" width="34.26953125" customWidth="1"/>
    <col min="12294" max="12294" width="35.36328125" customWidth="1"/>
    <col min="12295" max="12544" width="8" customWidth="1"/>
    <col min="12545" max="12545" width="6.6328125" customWidth="1"/>
    <col min="12546" max="12546" width="12.1796875" customWidth="1"/>
    <col min="12547" max="12549" width="34.26953125" customWidth="1"/>
    <col min="12550" max="12550" width="35.36328125" customWidth="1"/>
    <col min="12551" max="12800" width="8" customWidth="1"/>
    <col min="12801" max="12801" width="6.6328125" customWidth="1"/>
    <col min="12802" max="12802" width="12.1796875" customWidth="1"/>
    <col min="12803" max="12805" width="34.26953125" customWidth="1"/>
    <col min="12806" max="12806" width="35.36328125" customWidth="1"/>
    <col min="12807" max="13056" width="8" customWidth="1"/>
    <col min="13057" max="13057" width="6.6328125" customWidth="1"/>
    <col min="13058" max="13058" width="12.1796875" customWidth="1"/>
    <col min="13059" max="13061" width="34.26953125" customWidth="1"/>
    <col min="13062" max="13062" width="35.36328125" customWidth="1"/>
    <col min="13063" max="13312" width="8" customWidth="1"/>
    <col min="13313" max="13313" width="6.6328125" customWidth="1"/>
    <col min="13314" max="13314" width="12.1796875" customWidth="1"/>
    <col min="13315" max="13317" width="34.26953125" customWidth="1"/>
    <col min="13318" max="13318" width="35.36328125" customWidth="1"/>
    <col min="13319" max="13568" width="8" customWidth="1"/>
    <col min="13569" max="13569" width="6.6328125" customWidth="1"/>
    <col min="13570" max="13570" width="12.1796875" customWidth="1"/>
    <col min="13571" max="13573" width="34.26953125" customWidth="1"/>
    <col min="13574" max="13574" width="35.36328125" customWidth="1"/>
    <col min="13575" max="13824" width="8" customWidth="1"/>
    <col min="13825" max="13825" width="6.6328125" customWidth="1"/>
    <col min="13826" max="13826" width="12.1796875" customWidth="1"/>
    <col min="13827" max="13829" width="34.26953125" customWidth="1"/>
    <col min="13830" max="13830" width="35.36328125" customWidth="1"/>
    <col min="13831" max="14080" width="8" customWidth="1"/>
    <col min="14081" max="14081" width="6.6328125" customWidth="1"/>
    <col min="14082" max="14082" width="12.1796875" customWidth="1"/>
    <col min="14083" max="14085" width="34.26953125" customWidth="1"/>
    <col min="14086" max="14086" width="35.36328125" customWidth="1"/>
    <col min="14087" max="14336" width="8" customWidth="1"/>
    <col min="14337" max="14337" width="6.6328125" customWidth="1"/>
    <col min="14338" max="14338" width="12.1796875" customWidth="1"/>
    <col min="14339" max="14341" width="34.26953125" customWidth="1"/>
    <col min="14342" max="14342" width="35.36328125" customWidth="1"/>
    <col min="14343" max="14592" width="8" customWidth="1"/>
    <col min="14593" max="14593" width="6.6328125" customWidth="1"/>
    <col min="14594" max="14594" width="12.1796875" customWidth="1"/>
    <col min="14595" max="14597" width="34.26953125" customWidth="1"/>
    <col min="14598" max="14598" width="35.36328125" customWidth="1"/>
    <col min="14599" max="14848" width="8" customWidth="1"/>
    <col min="14849" max="14849" width="6.6328125" customWidth="1"/>
    <col min="14850" max="14850" width="12.1796875" customWidth="1"/>
    <col min="14851" max="14853" width="34.26953125" customWidth="1"/>
    <col min="14854" max="14854" width="35.36328125" customWidth="1"/>
    <col min="14855" max="15104" width="8" customWidth="1"/>
    <col min="15105" max="15105" width="6.6328125" customWidth="1"/>
    <col min="15106" max="15106" width="12.1796875" customWidth="1"/>
    <col min="15107" max="15109" width="34.26953125" customWidth="1"/>
    <col min="15110" max="15110" width="35.36328125" customWidth="1"/>
    <col min="15111" max="15360" width="8" customWidth="1"/>
    <col min="15361" max="15361" width="6.6328125" customWidth="1"/>
    <col min="15362" max="15362" width="12.1796875" customWidth="1"/>
    <col min="15363" max="15365" width="34.26953125" customWidth="1"/>
    <col min="15366" max="15366" width="35.36328125" customWidth="1"/>
    <col min="15367" max="15616" width="8" customWidth="1"/>
    <col min="15617" max="15617" width="6.6328125" customWidth="1"/>
    <col min="15618" max="15618" width="12.1796875" customWidth="1"/>
    <col min="15619" max="15621" width="34.26953125" customWidth="1"/>
    <col min="15622" max="15622" width="35.36328125" customWidth="1"/>
    <col min="15623" max="15872" width="8" customWidth="1"/>
    <col min="15873" max="15873" width="6.6328125" customWidth="1"/>
    <col min="15874" max="15874" width="12.1796875" customWidth="1"/>
    <col min="15875" max="15877" width="34.26953125" customWidth="1"/>
    <col min="15878" max="15878" width="35.36328125" customWidth="1"/>
    <col min="15879" max="16128" width="8" customWidth="1"/>
    <col min="16129" max="16129" width="6.6328125" customWidth="1"/>
    <col min="16130" max="16130" width="12.1796875" customWidth="1"/>
    <col min="16131" max="16133" width="34.26953125" customWidth="1"/>
    <col min="16134" max="16134" width="35.36328125" customWidth="1"/>
    <col min="16135" max="16384" width="8" customWidth="1"/>
  </cols>
  <sheetData>
    <row r="1" spans="1:7" ht="16.2" thickTop="1" thickBot="1">
      <c r="A1" s="213" t="s">
        <v>421</v>
      </c>
      <c r="B1" s="214" t="s">
        <v>422</v>
      </c>
    </row>
    <row r="2" spans="1:7" ht="16.2" thickTop="1" thickBot="1">
      <c r="A2" s="213" t="s">
        <v>423</v>
      </c>
      <c r="B2" s="213" t="s">
        <v>34</v>
      </c>
      <c r="C2" s="213" t="s">
        <v>424</v>
      </c>
      <c r="D2" s="213" t="s">
        <v>425</v>
      </c>
      <c r="E2" s="213" t="s">
        <v>426</v>
      </c>
      <c r="F2" s="216" t="s">
        <v>427</v>
      </c>
      <c r="G2" s="220" t="s">
        <v>588</v>
      </c>
    </row>
    <row r="3" spans="1:7" ht="15.6" thickTop="1">
      <c r="A3" s="215" t="s">
        <v>428</v>
      </c>
      <c r="B3" s="215" t="s">
        <v>429</v>
      </c>
      <c r="C3" s="215" t="s">
        <v>430</v>
      </c>
      <c r="D3" s="215" t="s">
        <v>431</v>
      </c>
      <c r="E3" s="215" t="s">
        <v>432</v>
      </c>
      <c r="F3" s="206">
        <v>95291.46</v>
      </c>
      <c r="G3" s="219">
        <v>0</v>
      </c>
    </row>
    <row r="4" spans="1:7">
      <c r="A4" s="215" t="s">
        <v>428</v>
      </c>
      <c r="B4" s="215" t="s">
        <v>429</v>
      </c>
      <c r="C4" s="215" t="s">
        <v>430</v>
      </c>
      <c r="D4" s="215" t="s">
        <v>433</v>
      </c>
      <c r="E4" s="215" t="s">
        <v>434</v>
      </c>
      <c r="F4" s="206">
        <v>1797599.13</v>
      </c>
      <c r="G4" s="219" t="s">
        <v>7</v>
      </c>
    </row>
    <row r="5" spans="1:7">
      <c r="A5" s="215" t="s">
        <v>428</v>
      </c>
      <c r="B5" s="215" t="s">
        <v>429</v>
      </c>
      <c r="C5" s="215" t="s">
        <v>430</v>
      </c>
      <c r="D5" s="215" t="s">
        <v>435</v>
      </c>
      <c r="E5" s="215" t="s">
        <v>436</v>
      </c>
      <c r="F5" s="206">
        <v>36098.300000000003</v>
      </c>
      <c r="G5" s="219">
        <v>0</v>
      </c>
    </row>
    <row r="6" spans="1:7">
      <c r="A6" s="215" t="s">
        <v>428</v>
      </c>
      <c r="B6" s="215" t="s">
        <v>429</v>
      </c>
      <c r="C6" s="215" t="s">
        <v>430</v>
      </c>
      <c r="D6" s="215" t="s">
        <v>437</v>
      </c>
      <c r="E6" s="215" t="s">
        <v>438</v>
      </c>
      <c r="F6" s="206">
        <v>166915.51999999999</v>
      </c>
      <c r="G6" s="219">
        <v>0</v>
      </c>
    </row>
    <row r="7" spans="1:7">
      <c r="A7" s="215" t="s">
        <v>428</v>
      </c>
      <c r="B7" s="215" t="s">
        <v>429</v>
      </c>
      <c r="C7" s="215" t="s">
        <v>430</v>
      </c>
      <c r="D7" s="215" t="s">
        <v>439</v>
      </c>
      <c r="E7" s="215" t="s">
        <v>440</v>
      </c>
      <c r="F7" s="206">
        <v>0.01</v>
      </c>
      <c r="G7" s="219" t="s">
        <v>589</v>
      </c>
    </row>
    <row r="8" spans="1:7">
      <c r="A8" s="215" t="s">
        <v>428</v>
      </c>
      <c r="B8" s="215" t="s">
        <v>429</v>
      </c>
      <c r="C8" s="215" t="s">
        <v>430</v>
      </c>
      <c r="D8" s="215" t="s">
        <v>441</v>
      </c>
      <c r="E8" s="215" t="s">
        <v>442</v>
      </c>
      <c r="F8" s="206">
        <v>165118.53</v>
      </c>
      <c r="G8" s="219">
        <v>0</v>
      </c>
    </row>
    <row r="9" spans="1:7">
      <c r="A9" s="215" t="s">
        <v>428</v>
      </c>
      <c r="B9" s="215" t="s">
        <v>429</v>
      </c>
      <c r="C9" s="215" t="s">
        <v>430</v>
      </c>
      <c r="D9" s="215" t="s">
        <v>443</v>
      </c>
      <c r="E9" s="215" t="s">
        <v>444</v>
      </c>
      <c r="F9" s="206">
        <v>37302634.25</v>
      </c>
      <c r="G9" s="219" t="s">
        <v>411</v>
      </c>
    </row>
    <row r="10" spans="1:7">
      <c r="A10" s="215" t="s">
        <v>428</v>
      </c>
      <c r="B10" s="215" t="s">
        <v>429</v>
      </c>
      <c r="C10" s="215" t="s">
        <v>430</v>
      </c>
      <c r="D10" s="215" t="s">
        <v>445</v>
      </c>
      <c r="E10" s="215" t="s">
        <v>446</v>
      </c>
      <c r="F10" s="206">
        <v>-335926</v>
      </c>
      <c r="G10" s="219" t="s">
        <v>589</v>
      </c>
    </row>
    <row r="11" spans="1:7">
      <c r="A11" s="215" t="s">
        <v>428</v>
      </c>
      <c r="B11" s="215" t="s">
        <v>429</v>
      </c>
      <c r="C11" s="215" t="s">
        <v>430</v>
      </c>
      <c r="D11" s="215" t="s">
        <v>447</v>
      </c>
      <c r="E11" s="215" t="s">
        <v>448</v>
      </c>
      <c r="F11" s="206">
        <v>2510724.5099999998</v>
      </c>
      <c r="G11" s="219" t="s">
        <v>405</v>
      </c>
    </row>
    <row r="12" spans="1:7">
      <c r="A12" s="215" t="s">
        <v>428</v>
      </c>
      <c r="B12" s="215" t="s">
        <v>429</v>
      </c>
      <c r="C12" s="215" t="s">
        <v>430</v>
      </c>
      <c r="D12" s="215" t="s">
        <v>449</v>
      </c>
      <c r="E12" s="215" t="s">
        <v>450</v>
      </c>
      <c r="F12" s="206">
        <v>0.03</v>
      </c>
      <c r="G12" s="219" t="s">
        <v>589</v>
      </c>
    </row>
    <row r="13" spans="1:7">
      <c r="A13" s="215" t="s">
        <v>428</v>
      </c>
      <c r="B13" s="215" t="s">
        <v>429</v>
      </c>
      <c r="C13" s="215" t="s">
        <v>430</v>
      </c>
      <c r="D13" s="215" t="s">
        <v>451</v>
      </c>
      <c r="E13" s="215" t="s">
        <v>452</v>
      </c>
      <c r="F13" s="206">
        <v>7904138.4299999997</v>
      </c>
      <c r="G13" s="219">
        <v>0</v>
      </c>
    </row>
    <row r="14" spans="1:7">
      <c r="A14" s="215" t="s">
        <v>428</v>
      </c>
      <c r="B14" s="215" t="s">
        <v>429</v>
      </c>
      <c r="C14" s="215" t="s">
        <v>430</v>
      </c>
      <c r="D14" s="215" t="s">
        <v>453</v>
      </c>
      <c r="E14" s="215" t="s">
        <v>454</v>
      </c>
      <c r="F14" s="206">
        <v>1306248.6000000001</v>
      </c>
      <c r="G14" s="219">
        <v>0</v>
      </c>
    </row>
    <row r="15" spans="1:7">
      <c r="A15" s="215" t="s">
        <v>428</v>
      </c>
      <c r="B15" s="215" t="s">
        <v>429</v>
      </c>
      <c r="C15" s="215" t="s">
        <v>430</v>
      </c>
      <c r="D15" s="215" t="s">
        <v>455</v>
      </c>
      <c r="E15" s="215" t="s">
        <v>456</v>
      </c>
      <c r="F15" s="206">
        <v>-1944082.38</v>
      </c>
      <c r="G15" s="219">
        <v>0</v>
      </c>
    </row>
    <row r="16" spans="1:7">
      <c r="A16" s="215" t="s">
        <v>428</v>
      </c>
      <c r="B16" s="215" t="s">
        <v>429</v>
      </c>
      <c r="C16" s="215" t="s">
        <v>430</v>
      </c>
      <c r="D16" s="215" t="s">
        <v>457</v>
      </c>
      <c r="E16" s="215" t="s">
        <v>458</v>
      </c>
      <c r="F16" s="206">
        <v>-0.53</v>
      </c>
      <c r="G16" s="219" t="s">
        <v>589</v>
      </c>
    </row>
    <row r="17" spans="1:7">
      <c r="A17" s="215" t="s">
        <v>428</v>
      </c>
      <c r="B17" s="215" t="s">
        <v>429</v>
      </c>
      <c r="C17" s="215" t="s">
        <v>430</v>
      </c>
      <c r="D17" s="215" t="s">
        <v>459</v>
      </c>
      <c r="E17" s="215" t="s">
        <v>460</v>
      </c>
      <c r="F17" s="206">
        <v>4265031.6100000003</v>
      </c>
      <c r="G17" s="219">
        <v>0</v>
      </c>
    </row>
    <row r="18" spans="1:7">
      <c r="A18" s="215" t="s">
        <v>428</v>
      </c>
      <c r="B18" s="215" t="s">
        <v>429</v>
      </c>
      <c r="C18" s="215" t="s">
        <v>430</v>
      </c>
      <c r="D18" s="215" t="s">
        <v>461</v>
      </c>
      <c r="E18" s="215" t="s">
        <v>462</v>
      </c>
      <c r="F18" s="206">
        <v>2024946.79</v>
      </c>
      <c r="G18" s="219" t="s">
        <v>409</v>
      </c>
    </row>
    <row r="19" spans="1:7">
      <c r="A19" s="215" t="s">
        <v>428</v>
      </c>
      <c r="B19" s="215" t="s">
        <v>429</v>
      </c>
      <c r="C19" s="215" t="s">
        <v>430</v>
      </c>
      <c r="D19" s="215" t="s">
        <v>463</v>
      </c>
      <c r="E19" s="215" t="s">
        <v>464</v>
      </c>
      <c r="F19" s="206">
        <v>-1546323.11</v>
      </c>
      <c r="G19" s="219">
        <v>0</v>
      </c>
    </row>
    <row r="20" spans="1:7">
      <c r="A20" s="215" t="s">
        <v>428</v>
      </c>
      <c r="B20" s="215" t="s">
        <v>429</v>
      </c>
      <c r="C20" s="215" t="s">
        <v>430</v>
      </c>
      <c r="D20" s="215" t="s">
        <v>465</v>
      </c>
      <c r="E20" s="215" t="s">
        <v>466</v>
      </c>
      <c r="F20" s="206">
        <v>4731769.5999999996</v>
      </c>
      <c r="G20" s="219" t="s">
        <v>402</v>
      </c>
    </row>
    <row r="21" spans="1:7">
      <c r="A21" s="215" t="s">
        <v>428</v>
      </c>
      <c r="B21" s="215" t="s">
        <v>429</v>
      </c>
      <c r="C21" s="215" t="s">
        <v>430</v>
      </c>
      <c r="D21" s="215" t="s">
        <v>467</v>
      </c>
      <c r="E21" s="215" t="s">
        <v>468</v>
      </c>
      <c r="F21" s="206">
        <v>2840614.48</v>
      </c>
      <c r="G21" s="219">
        <v>0</v>
      </c>
    </row>
    <row r="22" spans="1:7">
      <c r="A22" s="215" t="s">
        <v>428</v>
      </c>
      <c r="B22" s="215" t="s">
        <v>429</v>
      </c>
      <c r="C22" s="215" t="s">
        <v>430</v>
      </c>
      <c r="D22" s="215" t="s">
        <v>469</v>
      </c>
      <c r="E22" s="215" t="s">
        <v>470</v>
      </c>
      <c r="F22" s="206">
        <v>-440545.05</v>
      </c>
      <c r="G22" s="219" t="s">
        <v>10</v>
      </c>
    </row>
    <row r="23" spans="1:7">
      <c r="A23" s="215" t="s">
        <v>428</v>
      </c>
      <c r="B23" s="215" t="s">
        <v>429</v>
      </c>
      <c r="C23" s="215" t="s">
        <v>430</v>
      </c>
      <c r="D23" s="215" t="s">
        <v>471</v>
      </c>
      <c r="E23" s="215" t="s">
        <v>472</v>
      </c>
      <c r="F23" s="206">
        <v>774635.61</v>
      </c>
      <c r="G23" s="219" t="s">
        <v>10</v>
      </c>
    </row>
    <row r="24" spans="1:7">
      <c r="A24" s="215" t="s">
        <v>428</v>
      </c>
      <c r="B24" s="215" t="s">
        <v>429</v>
      </c>
      <c r="C24" s="215" t="s">
        <v>430</v>
      </c>
      <c r="D24" s="215" t="s">
        <v>473</v>
      </c>
      <c r="E24" s="215" t="s">
        <v>474</v>
      </c>
      <c r="F24" s="206">
        <v>0.05</v>
      </c>
      <c r="G24" s="219">
        <v>0</v>
      </c>
    </row>
    <row r="25" spans="1:7">
      <c r="A25" s="215" t="s">
        <v>428</v>
      </c>
      <c r="B25" s="215" t="s">
        <v>429</v>
      </c>
      <c r="C25" s="215" t="s">
        <v>430</v>
      </c>
      <c r="D25" s="215" t="s">
        <v>475</v>
      </c>
      <c r="E25" s="215" t="s">
        <v>476</v>
      </c>
      <c r="F25" s="206">
        <v>9930015.1600000001</v>
      </c>
      <c r="G25" s="219">
        <v>0</v>
      </c>
    </row>
    <row r="26" spans="1:7">
      <c r="A26" s="215" t="s">
        <v>428</v>
      </c>
      <c r="B26" s="215" t="s">
        <v>429</v>
      </c>
      <c r="C26" s="215" t="s">
        <v>430</v>
      </c>
      <c r="D26" s="215" t="s">
        <v>477</v>
      </c>
      <c r="E26" s="215" t="s">
        <v>478</v>
      </c>
      <c r="F26" s="206">
        <v>-0.28000000000000003</v>
      </c>
      <c r="G26" s="219" t="s">
        <v>415</v>
      </c>
    </row>
    <row r="27" spans="1:7">
      <c r="A27" s="215" t="s">
        <v>428</v>
      </c>
      <c r="B27" s="215" t="s">
        <v>429</v>
      </c>
      <c r="C27" s="215" t="s">
        <v>430</v>
      </c>
      <c r="D27" s="215" t="s">
        <v>479</v>
      </c>
      <c r="E27" s="215" t="s">
        <v>480</v>
      </c>
      <c r="F27" s="206">
        <v>7860</v>
      </c>
      <c r="G27" s="219" t="s">
        <v>399</v>
      </c>
    </row>
    <row r="28" spans="1:7">
      <c r="A28" s="215" t="s">
        <v>428</v>
      </c>
      <c r="B28" s="215" t="s">
        <v>429</v>
      </c>
      <c r="C28" s="215" t="s">
        <v>430</v>
      </c>
      <c r="D28" s="215" t="s">
        <v>481</v>
      </c>
      <c r="E28" s="215" t="s">
        <v>482</v>
      </c>
      <c r="F28" s="206">
        <v>2784534.73</v>
      </c>
      <c r="G28" s="219" t="s">
        <v>406</v>
      </c>
    </row>
    <row r="29" spans="1:7">
      <c r="A29" s="215" t="s">
        <v>428</v>
      </c>
      <c r="B29" s="215" t="s">
        <v>429</v>
      </c>
      <c r="C29" s="215" t="s">
        <v>430</v>
      </c>
      <c r="D29" s="215" t="s">
        <v>483</v>
      </c>
      <c r="E29" s="215" t="s">
        <v>484</v>
      </c>
      <c r="F29" s="206">
        <v>179705</v>
      </c>
      <c r="G29" s="219" t="s">
        <v>419</v>
      </c>
    </row>
    <row r="30" spans="1:7">
      <c r="A30" s="215" t="s">
        <v>428</v>
      </c>
      <c r="B30" s="215" t="s">
        <v>429</v>
      </c>
      <c r="C30" s="215" t="s">
        <v>430</v>
      </c>
      <c r="D30" s="215" t="s">
        <v>485</v>
      </c>
      <c r="E30" s="215" t="s">
        <v>486</v>
      </c>
      <c r="F30" s="206">
        <v>369086.1</v>
      </c>
      <c r="G30" s="219" t="s">
        <v>9</v>
      </c>
    </row>
    <row r="31" spans="1:7">
      <c r="A31" s="215" t="s">
        <v>428</v>
      </c>
      <c r="B31" s="215" t="s">
        <v>487</v>
      </c>
      <c r="C31" s="215" t="s">
        <v>488</v>
      </c>
      <c r="D31" s="215" t="s">
        <v>437</v>
      </c>
      <c r="E31" s="215" t="s">
        <v>438</v>
      </c>
      <c r="F31" s="206">
        <v>-0.02</v>
      </c>
      <c r="G31" s="219">
        <v>0</v>
      </c>
    </row>
    <row r="32" spans="1:7">
      <c r="A32" s="215" t="s">
        <v>428</v>
      </c>
      <c r="B32" s="215" t="s">
        <v>487</v>
      </c>
      <c r="C32" s="215" t="s">
        <v>488</v>
      </c>
      <c r="D32" s="215" t="s">
        <v>439</v>
      </c>
      <c r="E32" s="215" t="s">
        <v>440</v>
      </c>
      <c r="F32" s="206">
        <v>0.37</v>
      </c>
      <c r="G32" s="219" t="s">
        <v>589</v>
      </c>
    </row>
    <row r="33" spans="1:7">
      <c r="A33" s="215" t="s">
        <v>428</v>
      </c>
      <c r="B33" s="215" t="s">
        <v>487</v>
      </c>
      <c r="C33" s="215" t="s">
        <v>488</v>
      </c>
      <c r="D33" s="215" t="s">
        <v>489</v>
      </c>
      <c r="E33" s="215" t="s">
        <v>490</v>
      </c>
      <c r="F33" s="206">
        <v>-0.18</v>
      </c>
      <c r="G33" s="219" t="s">
        <v>589</v>
      </c>
    </row>
    <row r="34" spans="1:7">
      <c r="A34" s="215" t="s">
        <v>428</v>
      </c>
      <c r="B34" s="215" t="s">
        <v>487</v>
      </c>
      <c r="C34" s="215" t="s">
        <v>488</v>
      </c>
      <c r="D34" s="215" t="s">
        <v>491</v>
      </c>
      <c r="E34" s="215" t="s">
        <v>492</v>
      </c>
      <c r="F34" s="206">
        <v>12505554</v>
      </c>
      <c r="G34" s="219" t="s">
        <v>418</v>
      </c>
    </row>
    <row r="35" spans="1:7">
      <c r="A35" s="215" t="s">
        <v>428</v>
      </c>
      <c r="B35" s="215" t="s">
        <v>487</v>
      </c>
      <c r="C35" s="215" t="s">
        <v>488</v>
      </c>
      <c r="D35" s="215" t="s">
        <v>493</v>
      </c>
      <c r="E35" s="215" t="s">
        <v>494</v>
      </c>
      <c r="F35" s="206">
        <v>257780.06</v>
      </c>
      <c r="G35" s="219" t="s">
        <v>417</v>
      </c>
    </row>
    <row r="36" spans="1:7">
      <c r="A36" s="215" t="s">
        <v>428</v>
      </c>
      <c r="B36" s="215" t="s">
        <v>487</v>
      </c>
      <c r="C36" s="215" t="s">
        <v>488</v>
      </c>
      <c r="D36" s="215" t="s">
        <v>459</v>
      </c>
      <c r="E36" s="215" t="s">
        <v>460</v>
      </c>
      <c r="F36" s="206">
        <v>-3786418.1</v>
      </c>
      <c r="G36" s="219">
        <v>0</v>
      </c>
    </row>
    <row r="37" spans="1:7">
      <c r="A37" s="215" t="s">
        <v>428</v>
      </c>
      <c r="B37" s="215" t="s">
        <v>487</v>
      </c>
      <c r="C37" s="215" t="s">
        <v>488</v>
      </c>
      <c r="D37" s="215" t="s">
        <v>495</v>
      </c>
      <c r="E37" s="215" t="s">
        <v>496</v>
      </c>
      <c r="F37" s="206">
        <v>1489189.29</v>
      </c>
      <c r="G37" s="219" t="s">
        <v>400</v>
      </c>
    </row>
    <row r="38" spans="1:7">
      <c r="A38" s="215" t="s">
        <v>428</v>
      </c>
      <c r="B38" s="215" t="s">
        <v>487</v>
      </c>
      <c r="C38" s="215" t="s">
        <v>488</v>
      </c>
      <c r="D38" s="215" t="s">
        <v>497</v>
      </c>
      <c r="E38" s="215" t="s">
        <v>498</v>
      </c>
      <c r="F38" s="206">
        <v>-0.02</v>
      </c>
      <c r="G38" s="219" t="s">
        <v>589</v>
      </c>
    </row>
    <row r="39" spans="1:7">
      <c r="A39" s="215" t="s">
        <v>428</v>
      </c>
      <c r="B39" s="215" t="s">
        <v>487</v>
      </c>
      <c r="C39" s="215" t="s">
        <v>488</v>
      </c>
      <c r="D39" s="215" t="s">
        <v>499</v>
      </c>
      <c r="E39" s="215" t="s">
        <v>500</v>
      </c>
      <c r="F39" s="206">
        <v>127535.73</v>
      </c>
      <c r="G39" s="219" t="s">
        <v>410</v>
      </c>
    </row>
    <row r="40" spans="1:7">
      <c r="A40" s="215" t="s">
        <v>428</v>
      </c>
      <c r="B40" s="215" t="s">
        <v>487</v>
      </c>
      <c r="C40" s="215" t="s">
        <v>488</v>
      </c>
      <c r="D40" s="215" t="s">
        <v>475</v>
      </c>
      <c r="E40" s="215" t="s">
        <v>476</v>
      </c>
      <c r="F40" s="206">
        <v>-3406687.5</v>
      </c>
      <c r="G40" s="219">
        <v>0</v>
      </c>
    </row>
    <row r="41" spans="1:7">
      <c r="A41" s="215" t="s">
        <v>428</v>
      </c>
      <c r="B41" s="215" t="s">
        <v>487</v>
      </c>
      <c r="C41" s="215" t="s">
        <v>488</v>
      </c>
      <c r="D41" s="215" t="s">
        <v>501</v>
      </c>
      <c r="E41" s="215" t="s">
        <v>502</v>
      </c>
      <c r="F41" s="206">
        <v>-0.31</v>
      </c>
      <c r="G41" s="219" t="s">
        <v>413</v>
      </c>
    </row>
    <row r="42" spans="1:7">
      <c r="A42" s="215" t="s">
        <v>428</v>
      </c>
      <c r="B42" s="215" t="s">
        <v>487</v>
      </c>
      <c r="C42" s="215" t="s">
        <v>488</v>
      </c>
      <c r="D42" s="215" t="s">
        <v>503</v>
      </c>
      <c r="E42" s="215" t="s">
        <v>504</v>
      </c>
      <c r="F42" s="206">
        <v>-6604046.1600000001</v>
      </c>
      <c r="G42" s="219" t="s">
        <v>418</v>
      </c>
    </row>
    <row r="43" spans="1:7">
      <c r="A43" s="215" t="s">
        <v>428</v>
      </c>
      <c r="B43" s="215" t="s">
        <v>487</v>
      </c>
      <c r="C43" s="215" t="s">
        <v>488</v>
      </c>
      <c r="D43" s="215" t="s">
        <v>505</v>
      </c>
      <c r="E43" s="215" t="s">
        <v>506</v>
      </c>
      <c r="F43" s="206">
        <v>137873.68</v>
      </c>
      <c r="G43" s="219" t="s">
        <v>418</v>
      </c>
    </row>
    <row r="44" spans="1:7">
      <c r="A44" s="215" t="s">
        <v>428</v>
      </c>
      <c r="B44" s="215" t="s">
        <v>487</v>
      </c>
      <c r="C44" s="215" t="s">
        <v>488</v>
      </c>
      <c r="D44" s="215" t="s">
        <v>507</v>
      </c>
      <c r="E44" s="215" t="s">
        <v>508</v>
      </c>
      <c r="F44" s="206">
        <v>871287.88</v>
      </c>
      <c r="G44" s="219" t="s">
        <v>418</v>
      </c>
    </row>
    <row r="45" spans="1:7">
      <c r="A45" s="215" t="s">
        <v>428</v>
      </c>
      <c r="B45" s="215" t="s">
        <v>487</v>
      </c>
      <c r="C45" s="215" t="s">
        <v>488</v>
      </c>
      <c r="D45" s="215" t="s">
        <v>509</v>
      </c>
      <c r="E45" s="215" t="s">
        <v>510</v>
      </c>
      <c r="F45" s="206">
        <v>44682.15</v>
      </c>
      <c r="G45" s="219" t="s">
        <v>418</v>
      </c>
    </row>
    <row r="46" spans="1:7">
      <c r="A46" s="215" t="s">
        <v>428</v>
      </c>
      <c r="B46" s="215" t="s">
        <v>487</v>
      </c>
      <c r="C46" s="215" t="s">
        <v>488</v>
      </c>
      <c r="D46" s="215" t="s">
        <v>511</v>
      </c>
      <c r="E46" s="215" t="s">
        <v>512</v>
      </c>
      <c r="F46" s="206">
        <v>0.1</v>
      </c>
      <c r="G46" s="219" t="s">
        <v>589</v>
      </c>
    </row>
    <row r="47" spans="1:7">
      <c r="A47" s="215" t="s">
        <v>428</v>
      </c>
      <c r="B47" s="215" t="s">
        <v>513</v>
      </c>
      <c r="C47" s="215" t="s">
        <v>514</v>
      </c>
      <c r="D47" s="215" t="s">
        <v>451</v>
      </c>
      <c r="E47" s="215" t="s">
        <v>452</v>
      </c>
      <c r="F47" s="206">
        <v>123983.13</v>
      </c>
      <c r="G47" s="219">
        <v>0</v>
      </c>
    </row>
    <row r="48" spans="1:7">
      <c r="A48" s="215" t="s">
        <v>428</v>
      </c>
      <c r="B48" s="215" t="s">
        <v>515</v>
      </c>
      <c r="C48" s="215" t="s">
        <v>516</v>
      </c>
      <c r="D48" s="215" t="s">
        <v>517</v>
      </c>
      <c r="E48" s="215" t="s">
        <v>518</v>
      </c>
      <c r="F48" s="206">
        <v>17304.91</v>
      </c>
      <c r="G48" s="219">
        <v>0</v>
      </c>
    </row>
    <row r="49" spans="1:7">
      <c r="A49" s="215" t="s">
        <v>428</v>
      </c>
      <c r="B49" s="215" t="s">
        <v>515</v>
      </c>
      <c r="C49" s="215" t="s">
        <v>516</v>
      </c>
      <c r="D49" s="215" t="s">
        <v>519</v>
      </c>
      <c r="E49" s="215" t="s">
        <v>520</v>
      </c>
      <c r="F49" s="206">
        <v>82918.87</v>
      </c>
      <c r="G49" s="219">
        <v>0</v>
      </c>
    </row>
    <row r="50" spans="1:7">
      <c r="A50" s="215" t="s">
        <v>428</v>
      </c>
      <c r="B50" s="215" t="s">
        <v>515</v>
      </c>
      <c r="C50" s="215" t="s">
        <v>516</v>
      </c>
      <c r="D50" s="215" t="s">
        <v>511</v>
      </c>
      <c r="E50" s="215" t="s">
        <v>512</v>
      </c>
      <c r="F50" s="206">
        <v>0.17</v>
      </c>
      <c r="G50" s="219" t="s">
        <v>589</v>
      </c>
    </row>
    <row r="51" spans="1:7">
      <c r="A51" s="215" t="s">
        <v>428</v>
      </c>
      <c r="B51" s="215" t="s">
        <v>521</v>
      </c>
      <c r="C51" s="215" t="s">
        <v>522</v>
      </c>
      <c r="D51" s="215" t="s">
        <v>517</v>
      </c>
      <c r="E51" s="215" t="s">
        <v>518</v>
      </c>
      <c r="F51" s="206">
        <v>-25950679.02</v>
      </c>
      <c r="G51" s="219">
        <v>0</v>
      </c>
    </row>
    <row r="52" spans="1:7">
      <c r="A52" s="215" t="s">
        <v>428</v>
      </c>
      <c r="B52" s="215" t="s">
        <v>521</v>
      </c>
      <c r="C52" s="215" t="s">
        <v>522</v>
      </c>
      <c r="D52" s="215" t="s">
        <v>523</v>
      </c>
      <c r="E52" s="215" t="s">
        <v>524</v>
      </c>
      <c r="F52" s="206">
        <v>231903.8</v>
      </c>
      <c r="G52" s="219" t="s">
        <v>417</v>
      </c>
    </row>
    <row r="53" spans="1:7">
      <c r="A53" s="215" t="s">
        <v>428</v>
      </c>
      <c r="B53" s="215" t="s">
        <v>521</v>
      </c>
      <c r="C53" s="215" t="s">
        <v>522</v>
      </c>
      <c r="D53" s="215" t="s">
        <v>519</v>
      </c>
      <c r="E53" s="215" t="s">
        <v>520</v>
      </c>
      <c r="F53" s="206">
        <v>-119215173.92</v>
      </c>
      <c r="G53" s="219">
        <v>0</v>
      </c>
    </row>
    <row r="54" spans="1:7">
      <c r="A54" s="215" t="s">
        <v>428</v>
      </c>
      <c r="B54" s="215" t="s">
        <v>521</v>
      </c>
      <c r="C54" s="215" t="s">
        <v>522</v>
      </c>
      <c r="D54" s="215" t="s">
        <v>525</v>
      </c>
      <c r="E54" s="215" t="s">
        <v>526</v>
      </c>
      <c r="F54" s="206">
        <v>-26621.75</v>
      </c>
      <c r="G54" s="219">
        <v>0</v>
      </c>
    </row>
    <row r="55" spans="1:7">
      <c r="A55" s="215" t="s">
        <v>428</v>
      </c>
      <c r="B55" s="215" t="s">
        <v>521</v>
      </c>
      <c r="C55" s="215" t="s">
        <v>522</v>
      </c>
      <c r="D55" s="215" t="s">
        <v>527</v>
      </c>
      <c r="E55" s="215" t="s">
        <v>401</v>
      </c>
      <c r="F55" s="206">
        <v>1084735.6599999999</v>
      </c>
      <c r="G55" s="219" t="s">
        <v>401</v>
      </c>
    </row>
    <row r="56" spans="1:7">
      <c r="A56" s="215" t="s">
        <v>428</v>
      </c>
      <c r="B56" s="215" t="s">
        <v>528</v>
      </c>
      <c r="C56" s="215" t="s">
        <v>529</v>
      </c>
      <c r="D56" s="215" t="s">
        <v>493</v>
      </c>
      <c r="E56" s="215" t="s">
        <v>494</v>
      </c>
      <c r="F56" s="206">
        <v>762268.81</v>
      </c>
      <c r="G56" s="219" t="s">
        <v>417</v>
      </c>
    </row>
    <row r="57" spans="1:7">
      <c r="A57" s="215" t="s">
        <v>428</v>
      </c>
      <c r="B57" s="215" t="s">
        <v>528</v>
      </c>
      <c r="C57" s="215" t="s">
        <v>529</v>
      </c>
      <c r="D57" s="215" t="s">
        <v>523</v>
      </c>
      <c r="E57" s="215" t="s">
        <v>524</v>
      </c>
      <c r="F57" s="206">
        <v>-1720.8</v>
      </c>
      <c r="G57" s="219" t="s">
        <v>417</v>
      </c>
    </row>
    <row r="58" spans="1:7">
      <c r="A58" s="215" t="s">
        <v>428</v>
      </c>
      <c r="B58" s="215" t="s">
        <v>528</v>
      </c>
      <c r="C58" s="215" t="s">
        <v>529</v>
      </c>
      <c r="D58" s="215" t="s">
        <v>530</v>
      </c>
      <c r="E58" s="215" t="s">
        <v>531</v>
      </c>
      <c r="F58" s="206">
        <v>-7851.01</v>
      </c>
      <c r="G58" s="219" t="s">
        <v>414</v>
      </c>
    </row>
    <row r="59" spans="1:7">
      <c r="A59" s="215" t="s">
        <v>428</v>
      </c>
      <c r="B59" s="215" t="s">
        <v>528</v>
      </c>
      <c r="C59" s="215" t="s">
        <v>529</v>
      </c>
      <c r="D59" s="215" t="s">
        <v>532</v>
      </c>
      <c r="E59" s="215" t="s">
        <v>533</v>
      </c>
      <c r="F59" s="206">
        <v>3478023.69</v>
      </c>
      <c r="G59" s="219" t="s">
        <v>408</v>
      </c>
    </row>
    <row r="60" spans="1:7">
      <c r="A60" s="215" t="s">
        <v>428</v>
      </c>
      <c r="B60" s="215" t="s">
        <v>528</v>
      </c>
      <c r="C60" s="215" t="s">
        <v>529</v>
      </c>
      <c r="D60" s="215" t="s">
        <v>534</v>
      </c>
      <c r="E60" s="215" t="s">
        <v>535</v>
      </c>
      <c r="F60" s="206">
        <v>-37248.269999999997</v>
      </c>
      <c r="G60" s="219" t="s">
        <v>404</v>
      </c>
    </row>
    <row r="61" spans="1:7">
      <c r="A61" s="215" t="s">
        <v>428</v>
      </c>
      <c r="B61" s="215" t="s">
        <v>536</v>
      </c>
      <c r="C61" s="215" t="s">
        <v>537</v>
      </c>
      <c r="D61" s="215" t="s">
        <v>447</v>
      </c>
      <c r="E61" s="215" t="s">
        <v>448</v>
      </c>
      <c r="F61" s="206">
        <v>-30342.080000000002</v>
      </c>
      <c r="G61" s="219" t="s">
        <v>405</v>
      </c>
    </row>
    <row r="62" spans="1:7">
      <c r="A62" s="215" t="s">
        <v>428</v>
      </c>
      <c r="B62" s="215" t="s">
        <v>536</v>
      </c>
      <c r="C62" s="215" t="s">
        <v>537</v>
      </c>
      <c r="D62" s="215" t="s">
        <v>523</v>
      </c>
      <c r="E62" s="215" t="s">
        <v>524</v>
      </c>
      <c r="F62" s="206">
        <v>93.98</v>
      </c>
      <c r="G62" s="219" t="s">
        <v>417</v>
      </c>
    </row>
    <row r="63" spans="1:7">
      <c r="A63" s="215" t="s">
        <v>428</v>
      </c>
      <c r="B63" s="215" t="s">
        <v>536</v>
      </c>
      <c r="C63" s="215" t="s">
        <v>537</v>
      </c>
      <c r="D63" s="215" t="s">
        <v>538</v>
      </c>
      <c r="E63" s="215" t="s">
        <v>539</v>
      </c>
      <c r="F63" s="206">
        <v>-127834.45</v>
      </c>
      <c r="G63" s="219" t="s">
        <v>405</v>
      </c>
    </row>
    <row r="64" spans="1:7">
      <c r="A64" s="215" t="s">
        <v>428</v>
      </c>
      <c r="B64" s="215" t="s">
        <v>536</v>
      </c>
      <c r="C64" s="215" t="s">
        <v>537</v>
      </c>
      <c r="D64" s="215" t="s">
        <v>527</v>
      </c>
      <c r="E64" s="215" t="s">
        <v>401</v>
      </c>
      <c r="F64" s="206">
        <v>7.0000000000000007E-2</v>
      </c>
      <c r="G64" s="219" t="s">
        <v>401</v>
      </c>
    </row>
    <row r="65" spans="1:7">
      <c r="A65" s="215" t="s">
        <v>428</v>
      </c>
      <c r="B65" s="215" t="s">
        <v>540</v>
      </c>
      <c r="C65" s="215" t="s">
        <v>541</v>
      </c>
      <c r="D65" s="215" t="s">
        <v>447</v>
      </c>
      <c r="E65" s="215" t="s">
        <v>448</v>
      </c>
      <c r="F65" s="206">
        <v>-431907.15</v>
      </c>
      <c r="G65" s="219" t="s">
        <v>405</v>
      </c>
    </row>
    <row r="66" spans="1:7">
      <c r="A66" s="215" t="s">
        <v>428</v>
      </c>
      <c r="B66" s="215" t="s">
        <v>540</v>
      </c>
      <c r="C66" s="215" t="s">
        <v>541</v>
      </c>
      <c r="D66" s="215" t="s">
        <v>542</v>
      </c>
      <c r="E66" s="215" t="s">
        <v>543</v>
      </c>
      <c r="F66" s="206">
        <v>-1970674.74</v>
      </c>
      <c r="G66" s="219">
        <v>0</v>
      </c>
    </row>
    <row r="67" spans="1:7">
      <c r="A67" s="215" t="s">
        <v>428</v>
      </c>
      <c r="B67" s="215" t="s">
        <v>544</v>
      </c>
      <c r="C67" s="215" t="s">
        <v>545</v>
      </c>
      <c r="D67" s="215" t="s">
        <v>447</v>
      </c>
      <c r="E67" s="215" t="s">
        <v>448</v>
      </c>
      <c r="F67" s="206">
        <v>-250939.81</v>
      </c>
      <c r="G67" s="219" t="s">
        <v>405</v>
      </c>
    </row>
    <row r="68" spans="1:7">
      <c r="A68" s="215" t="s">
        <v>428</v>
      </c>
      <c r="B68" s="215" t="s">
        <v>544</v>
      </c>
      <c r="C68" s="215" t="s">
        <v>545</v>
      </c>
      <c r="D68" s="215" t="s">
        <v>546</v>
      </c>
      <c r="E68" s="215" t="s">
        <v>547</v>
      </c>
      <c r="F68" s="206">
        <v>0.01</v>
      </c>
      <c r="G68" s="219" t="s">
        <v>589</v>
      </c>
    </row>
    <row r="69" spans="1:7">
      <c r="A69" s="215" t="s">
        <v>428</v>
      </c>
      <c r="B69" s="215" t="s">
        <v>544</v>
      </c>
      <c r="C69" s="215" t="s">
        <v>545</v>
      </c>
      <c r="D69" s="215" t="s">
        <v>548</v>
      </c>
      <c r="E69" s="215" t="s">
        <v>549</v>
      </c>
      <c r="F69" s="206">
        <v>-895656.64</v>
      </c>
      <c r="G69" s="219">
        <v>0</v>
      </c>
    </row>
    <row r="70" spans="1:7">
      <c r="A70" s="215" t="s">
        <v>428</v>
      </c>
      <c r="B70" s="215" t="s">
        <v>544</v>
      </c>
      <c r="C70" s="215" t="s">
        <v>545</v>
      </c>
      <c r="D70" s="215" t="s">
        <v>550</v>
      </c>
      <c r="E70" s="215" t="s">
        <v>551</v>
      </c>
      <c r="F70" s="206">
        <v>-335666.81</v>
      </c>
      <c r="G70" s="219">
        <v>0</v>
      </c>
    </row>
    <row r="71" spans="1:7">
      <c r="A71" s="215" t="s">
        <v>428</v>
      </c>
      <c r="B71" s="215" t="s">
        <v>544</v>
      </c>
      <c r="C71" s="215" t="s">
        <v>545</v>
      </c>
      <c r="D71" s="215" t="s">
        <v>552</v>
      </c>
      <c r="E71" s="215" t="s">
        <v>553</v>
      </c>
      <c r="F71" s="206">
        <v>-0.44</v>
      </c>
      <c r="G71" s="219" t="s">
        <v>412</v>
      </c>
    </row>
    <row r="72" spans="1:7">
      <c r="A72" s="215" t="s">
        <v>428</v>
      </c>
      <c r="B72" s="215" t="s">
        <v>544</v>
      </c>
      <c r="C72" s="215" t="s">
        <v>545</v>
      </c>
      <c r="D72" s="215" t="s">
        <v>554</v>
      </c>
      <c r="E72" s="215" t="s">
        <v>555</v>
      </c>
      <c r="F72" s="206">
        <v>-0.04</v>
      </c>
      <c r="G72" s="219" t="s">
        <v>589</v>
      </c>
    </row>
    <row r="73" spans="1:7">
      <c r="A73" s="215" t="s">
        <v>428</v>
      </c>
      <c r="B73" s="215" t="s">
        <v>556</v>
      </c>
      <c r="C73" s="215" t="s">
        <v>557</v>
      </c>
      <c r="D73" s="215" t="s">
        <v>558</v>
      </c>
      <c r="E73" s="215" t="s">
        <v>559</v>
      </c>
      <c r="F73" s="206">
        <v>-1014963.18</v>
      </c>
      <c r="G73" s="219" t="s">
        <v>403</v>
      </c>
    </row>
    <row r="74" spans="1:7">
      <c r="A74" s="215" t="s">
        <v>428</v>
      </c>
      <c r="B74" s="215" t="s">
        <v>556</v>
      </c>
      <c r="C74" s="215" t="s">
        <v>557</v>
      </c>
      <c r="D74" s="215" t="s">
        <v>493</v>
      </c>
      <c r="E74" s="215" t="s">
        <v>494</v>
      </c>
      <c r="F74" s="206">
        <v>-10282122.68</v>
      </c>
      <c r="G74" s="219" t="s">
        <v>417</v>
      </c>
    </row>
    <row r="75" spans="1:7">
      <c r="A75" s="215" t="s">
        <v>428</v>
      </c>
      <c r="B75" s="215" t="s">
        <v>556</v>
      </c>
      <c r="C75" s="215" t="s">
        <v>557</v>
      </c>
      <c r="D75" s="215" t="s">
        <v>548</v>
      </c>
      <c r="E75" s="215" t="s">
        <v>549</v>
      </c>
      <c r="F75" s="206">
        <v>795147.81</v>
      </c>
      <c r="G75" s="219">
        <v>0</v>
      </c>
    </row>
    <row r="76" spans="1:7">
      <c r="A76" s="215" t="s">
        <v>428</v>
      </c>
      <c r="B76" s="215" t="s">
        <v>556</v>
      </c>
      <c r="C76" s="215" t="s">
        <v>557</v>
      </c>
      <c r="D76" s="215" t="s">
        <v>465</v>
      </c>
      <c r="E76" s="215" t="s">
        <v>466</v>
      </c>
      <c r="F76" s="206">
        <v>127279.58</v>
      </c>
      <c r="G76" s="219" t="s">
        <v>402</v>
      </c>
    </row>
    <row r="77" spans="1:7">
      <c r="A77" s="215" t="s">
        <v>428</v>
      </c>
      <c r="B77" s="215" t="s">
        <v>556</v>
      </c>
      <c r="C77" s="215" t="s">
        <v>557</v>
      </c>
      <c r="D77" s="215" t="s">
        <v>560</v>
      </c>
      <c r="E77" s="215" t="s">
        <v>561</v>
      </c>
      <c r="F77" s="206">
        <v>-4051555.32</v>
      </c>
      <c r="G77" s="219" t="s">
        <v>408</v>
      </c>
    </row>
    <row r="78" spans="1:7">
      <c r="A78" s="215" t="s">
        <v>428</v>
      </c>
      <c r="B78" s="215" t="s">
        <v>556</v>
      </c>
      <c r="C78" s="215" t="s">
        <v>557</v>
      </c>
      <c r="D78" s="215" t="s">
        <v>499</v>
      </c>
      <c r="E78" s="215" t="s">
        <v>500</v>
      </c>
      <c r="F78" s="206">
        <v>-96199.16</v>
      </c>
      <c r="G78" s="219" t="s">
        <v>410</v>
      </c>
    </row>
    <row r="79" spans="1:7">
      <c r="A79" s="215" t="s">
        <v>428</v>
      </c>
      <c r="B79" s="215" t="s">
        <v>556</v>
      </c>
      <c r="C79" s="215" t="s">
        <v>557</v>
      </c>
      <c r="D79" s="215" t="s">
        <v>562</v>
      </c>
      <c r="E79" s="215" t="s">
        <v>563</v>
      </c>
      <c r="F79" s="206">
        <v>0.02</v>
      </c>
      <c r="G79" s="219" t="s">
        <v>420</v>
      </c>
    </row>
    <row r="80" spans="1:7">
      <c r="A80" s="215" t="s">
        <v>428</v>
      </c>
      <c r="B80" s="215" t="s">
        <v>556</v>
      </c>
      <c r="C80" s="215" t="s">
        <v>557</v>
      </c>
      <c r="D80" s="215" t="s">
        <v>564</v>
      </c>
      <c r="E80" s="215" t="s">
        <v>565</v>
      </c>
      <c r="F80" s="206">
        <v>0.14000000000000001</v>
      </c>
      <c r="G80" s="219" t="s">
        <v>589</v>
      </c>
    </row>
    <row r="81" spans="1:7">
      <c r="A81" s="215" t="s">
        <v>428</v>
      </c>
      <c r="B81" s="215" t="s">
        <v>556</v>
      </c>
      <c r="C81" s="215" t="s">
        <v>557</v>
      </c>
      <c r="D81" s="215" t="s">
        <v>566</v>
      </c>
      <c r="E81" s="215" t="s">
        <v>567</v>
      </c>
      <c r="F81" s="206">
        <v>-495699.47</v>
      </c>
      <c r="G81" s="219" t="s">
        <v>416</v>
      </c>
    </row>
    <row r="82" spans="1:7">
      <c r="A82" s="215" t="s">
        <v>428</v>
      </c>
      <c r="B82" s="215" t="s">
        <v>556</v>
      </c>
      <c r="C82" s="215" t="s">
        <v>557</v>
      </c>
      <c r="D82" s="215" t="s">
        <v>568</v>
      </c>
      <c r="E82" s="215" t="s">
        <v>569</v>
      </c>
      <c r="F82" s="206">
        <v>-0.15</v>
      </c>
      <c r="G82" s="219" t="s">
        <v>414</v>
      </c>
    </row>
    <row r="83" spans="1:7">
      <c r="A83" s="215" t="s">
        <v>428</v>
      </c>
      <c r="B83" s="215" t="s">
        <v>556</v>
      </c>
      <c r="C83" s="215" t="s">
        <v>557</v>
      </c>
      <c r="D83" s="215" t="s">
        <v>570</v>
      </c>
      <c r="E83" s="215" t="s">
        <v>571</v>
      </c>
      <c r="F83" s="206">
        <v>-0.41</v>
      </c>
      <c r="G83" s="219" t="s">
        <v>589</v>
      </c>
    </row>
    <row r="84" spans="1:7">
      <c r="A84" s="215" t="s">
        <v>428</v>
      </c>
      <c r="B84" s="215" t="s">
        <v>556</v>
      </c>
      <c r="C84" s="215" t="s">
        <v>557</v>
      </c>
      <c r="D84" s="215" t="s">
        <v>572</v>
      </c>
      <c r="E84" s="215" t="s">
        <v>573</v>
      </c>
      <c r="F84" s="206">
        <v>-41311782.659999996</v>
      </c>
      <c r="G84" s="219" t="s">
        <v>407</v>
      </c>
    </row>
    <row r="85" spans="1:7">
      <c r="A85" s="215" t="s">
        <v>428</v>
      </c>
      <c r="B85" s="215" t="s">
        <v>556</v>
      </c>
      <c r="C85" s="215" t="s">
        <v>557</v>
      </c>
      <c r="D85" s="215" t="s">
        <v>574</v>
      </c>
      <c r="E85" s="215" t="s">
        <v>575</v>
      </c>
      <c r="F85" s="206">
        <v>-71601.649999999994</v>
      </c>
      <c r="G85" s="219" t="s">
        <v>400</v>
      </c>
    </row>
    <row r="86" spans="1:7">
      <c r="A86" s="215" t="s">
        <v>428</v>
      </c>
      <c r="B86" s="215" t="s">
        <v>556</v>
      </c>
      <c r="C86" s="215" t="s">
        <v>557</v>
      </c>
      <c r="D86" s="215" t="s">
        <v>576</v>
      </c>
      <c r="E86" s="215" t="s">
        <v>577</v>
      </c>
      <c r="F86" s="206">
        <v>-1277054.7</v>
      </c>
      <c r="G86" s="219" t="s">
        <v>418</v>
      </c>
    </row>
    <row r="87" spans="1:7">
      <c r="A87" s="215" t="s">
        <v>428</v>
      </c>
      <c r="B87" s="215" t="s">
        <v>556</v>
      </c>
      <c r="C87" s="215" t="s">
        <v>557</v>
      </c>
      <c r="D87" s="215" t="s">
        <v>507</v>
      </c>
      <c r="E87" s="215" t="s">
        <v>508</v>
      </c>
      <c r="F87" s="206">
        <v>-28953.42</v>
      </c>
      <c r="G87" s="219" t="s">
        <v>418</v>
      </c>
    </row>
    <row r="88" spans="1:7">
      <c r="A88" s="215" t="s">
        <v>428</v>
      </c>
      <c r="B88" s="215" t="s">
        <v>556</v>
      </c>
      <c r="C88" s="215" t="s">
        <v>557</v>
      </c>
      <c r="D88" s="215" t="s">
        <v>578</v>
      </c>
      <c r="E88" s="215" t="s">
        <v>579</v>
      </c>
      <c r="F88" s="206">
        <v>-9383.7800000000007</v>
      </c>
      <c r="G88" s="219" t="s">
        <v>418</v>
      </c>
    </row>
    <row r="89" spans="1:7">
      <c r="A89" s="215" t="s">
        <v>428</v>
      </c>
      <c r="B89" s="215" t="s">
        <v>556</v>
      </c>
      <c r="C89" s="215" t="s">
        <v>557</v>
      </c>
      <c r="D89" s="215" t="s">
        <v>534</v>
      </c>
      <c r="E89" s="215" t="s">
        <v>535</v>
      </c>
      <c r="F89" s="206">
        <v>37248.269999999997</v>
      </c>
      <c r="G89" s="219" t="s">
        <v>404</v>
      </c>
    </row>
    <row r="90" spans="1:7">
      <c r="A90" s="215" t="s">
        <v>428</v>
      </c>
      <c r="B90" s="215" t="s">
        <v>580</v>
      </c>
      <c r="C90" s="215" t="s">
        <v>581</v>
      </c>
      <c r="D90" s="215" t="s">
        <v>447</v>
      </c>
      <c r="E90" s="215" t="s">
        <v>448</v>
      </c>
      <c r="F90" s="206">
        <v>-9810.0400000000009</v>
      </c>
      <c r="G90" s="219" t="s">
        <v>405</v>
      </c>
    </row>
    <row r="91" spans="1:7">
      <c r="A91" s="215" t="s">
        <v>428</v>
      </c>
      <c r="B91" s="215" t="s">
        <v>580</v>
      </c>
      <c r="C91" s="215" t="s">
        <v>581</v>
      </c>
      <c r="D91" s="215" t="s">
        <v>538</v>
      </c>
      <c r="E91" s="215" t="s">
        <v>539</v>
      </c>
      <c r="F91" s="206">
        <v>-41428.910000000003</v>
      </c>
      <c r="G91" s="219" t="s">
        <v>405</v>
      </c>
    </row>
    <row r="92" spans="1:7">
      <c r="A92" s="215" t="s">
        <v>428</v>
      </c>
      <c r="B92" s="215" t="s">
        <v>582</v>
      </c>
      <c r="C92" s="215" t="s">
        <v>583</v>
      </c>
      <c r="D92" s="215" t="s">
        <v>584</v>
      </c>
      <c r="E92" s="215" t="s">
        <v>585</v>
      </c>
      <c r="F92" s="206">
        <v>-17305.53</v>
      </c>
      <c r="G92" s="219">
        <v>0</v>
      </c>
    </row>
    <row r="93" spans="1:7">
      <c r="A93" s="215" t="s">
        <v>428</v>
      </c>
      <c r="B93" s="215" t="s">
        <v>582</v>
      </c>
      <c r="C93" s="215" t="s">
        <v>583</v>
      </c>
      <c r="D93" s="215" t="s">
        <v>586</v>
      </c>
      <c r="E93" s="215" t="s">
        <v>587</v>
      </c>
      <c r="F93" s="206">
        <v>-82919.48</v>
      </c>
      <c r="G93" s="219">
        <v>0</v>
      </c>
    </row>
    <row r="96" spans="1:7">
      <c r="C96" s="217" t="s">
        <v>590</v>
      </c>
      <c r="D96" t="s">
        <v>592</v>
      </c>
    </row>
    <row r="97" spans="3:4">
      <c r="C97" s="218" t="s">
        <v>399</v>
      </c>
      <c r="D97" s="214">
        <v>7860</v>
      </c>
    </row>
    <row r="98" spans="3:4">
      <c r="C98" s="218" t="s">
        <v>400</v>
      </c>
      <c r="D98" s="214">
        <v>1417587.6400000001</v>
      </c>
    </row>
    <row r="99" spans="3:4">
      <c r="C99" s="218" t="s">
        <v>7</v>
      </c>
      <c r="D99" s="214">
        <v>1797599.13</v>
      </c>
    </row>
    <row r="100" spans="3:4">
      <c r="C100" s="218" t="s">
        <v>401</v>
      </c>
      <c r="D100" s="214">
        <v>1084735.73</v>
      </c>
    </row>
    <row r="101" spans="3:4">
      <c r="C101" s="218" t="s">
        <v>402</v>
      </c>
      <c r="D101" s="214">
        <v>4859049.18</v>
      </c>
    </row>
    <row r="102" spans="3:4">
      <c r="C102" s="218" t="s">
        <v>403</v>
      </c>
      <c r="D102" s="214">
        <v>-1014963.18</v>
      </c>
    </row>
    <row r="103" spans="3:4">
      <c r="C103" s="218" t="s">
        <v>404</v>
      </c>
      <c r="D103" s="214">
        <v>0</v>
      </c>
    </row>
    <row r="104" spans="3:4">
      <c r="C104" s="218" t="s">
        <v>405</v>
      </c>
      <c r="D104" s="214">
        <v>1618462.0699999996</v>
      </c>
    </row>
    <row r="105" spans="3:4">
      <c r="C105" s="218" t="s">
        <v>406</v>
      </c>
      <c r="D105" s="214">
        <v>2784534.73</v>
      </c>
    </row>
    <row r="106" spans="3:4">
      <c r="C106" s="218" t="s">
        <v>407</v>
      </c>
      <c r="D106" s="214">
        <v>-41311782.659999996</v>
      </c>
    </row>
    <row r="107" spans="3:4">
      <c r="C107" s="218" t="s">
        <v>408</v>
      </c>
      <c r="D107" s="214">
        <v>-573531.62999999989</v>
      </c>
    </row>
    <row r="108" spans="3:4">
      <c r="C108" s="218" t="s">
        <v>409</v>
      </c>
      <c r="D108" s="214">
        <v>2024946.79</v>
      </c>
    </row>
    <row r="109" spans="3:4">
      <c r="C109" s="218" t="s">
        <v>410</v>
      </c>
      <c r="D109" s="214">
        <v>31336.569999999992</v>
      </c>
    </row>
    <row r="110" spans="3:4">
      <c r="C110" s="218" t="s">
        <v>411</v>
      </c>
      <c r="D110" s="214">
        <v>37302634.25</v>
      </c>
    </row>
    <row r="111" spans="3:4">
      <c r="C111" s="218" t="s">
        <v>9</v>
      </c>
      <c r="D111" s="214">
        <v>369086.1</v>
      </c>
    </row>
    <row r="112" spans="3:4">
      <c r="C112" s="218" t="s">
        <v>412</v>
      </c>
      <c r="D112" s="214">
        <v>-0.44</v>
      </c>
    </row>
    <row r="113" spans="3:4">
      <c r="C113" s="218" t="s">
        <v>413</v>
      </c>
      <c r="D113" s="214">
        <v>-0.31</v>
      </c>
    </row>
    <row r="114" spans="3:4">
      <c r="C114" s="218" t="s">
        <v>414</v>
      </c>
      <c r="D114" s="214">
        <v>-7851.16</v>
      </c>
    </row>
    <row r="115" spans="3:4">
      <c r="C115" s="218" t="s">
        <v>415</v>
      </c>
      <c r="D115" s="214">
        <v>-0.28000000000000003</v>
      </c>
    </row>
    <row r="116" spans="3:4">
      <c r="C116" s="218" t="s">
        <v>10</v>
      </c>
      <c r="D116" s="214">
        <v>334090.56</v>
      </c>
    </row>
    <row r="117" spans="3:4">
      <c r="C117" s="218" t="s">
        <v>416</v>
      </c>
      <c r="D117" s="214">
        <v>-495699.47</v>
      </c>
    </row>
    <row r="118" spans="3:4">
      <c r="C118" s="218" t="s">
        <v>417</v>
      </c>
      <c r="D118" s="214">
        <v>-9031796.8299999982</v>
      </c>
    </row>
    <row r="119" spans="3:4">
      <c r="C119" s="218" t="s">
        <v>418</v>
      </c>
      <c r="D119" s="214">
        <v>5639959.6499999994</v>
      </c>
    </row>
    <row r="120" spans="3:4">
      <c r="C120" s="218" t="s">
        <v>419</v>
      </c>
      <c r="D120" s="214">
        <v>179705</v>
      </c>
    </row>
    <row r="121" spans="3:4">
      <c r="C121" s="218" t="s">
        <v>420</v>
      </c>
      <c r="D121" s="214">
        <v>0.02</v>
      </c>
    </row>
    <row r="122" spans="3:4">
      <c r="C122" s="218" t="s">
        <v>591</v>
      </c>
      <c r="D122" s="214">
        <v>7015961.4600000056</v>
      </c>
    </row>
    <row r="124" spans="3:4">
      <c r="C124" t="s">
        <v>590</v>
      </c>
      <c r="D124" t="s">
        <v>592</v>
      </c>
    </row>
    <row r="125" spans="3:4">
      <c r="C125" t="s">
        <v>399</v>
      </c>
      <c r="D125" s="207">
        <v>7860</v>
      </c>
    </row>
    <row r="126" spans="3:4">
      <c r="C126" t="s">
        <v>400</v>
      </c>
      <c r="D126" s="207">
        <v>1417587.6400000001</v>
      </c>
    </row>
    <row r="127" spans="3:4">
      <c r="C127" t="s">
        <v>7</v>
      </c>
      <c r="D127" s="207">
        <v>1797599.13</v>
      </c>
    </row>
    <row r="128" spans="3:4">
      <c r="C128" t="s">
        <v>401</v>
      </c>
      <c r="D128" s="207">
        <v>1084735.73</v>
      </c>
    </row>
    <row r="129" spans="3:4">
      <c r="C129" t="s">
        <v>402</v>
      </c>
      <c r="D129" s="207">
        <v>4859049.18</v>
      </c>
    </row>
    <row r="130" spans="3:4">
      <c r="C130" t="s">
        <v>403</v>
      </c>
      <c r="D130" s="207">
        <v>-1014963.18</v>
      </c>
    </row>
    <row r="131" spans="3:4">
      <c r="C131" t="s">
        <v>404</v>
      </c>
      <c r="D131" s="207">
        <v>0</v>
      </c>
    </row>
    <row r="132" spans="3:4">
      <c r="C132" t="s">
        <v>405</v>
      </c>
      <c r="D132" s="207">
        <v>1618462.0699999996</v>
      </c>
    </row>
    <row r="133" spans="3:4">
      <c r="C133" t="s">
        <v>406</v>
      </c>
      <c r="D133" s="207">
        <v>2784534.73</v>
      </c>
    </row>
    <row r="134" spans="3:4">
      <c r="C134" t="s">
        <v>407</v>
      </c>
      <c r="D134" s="207">
        <v>-41311782.659999996</v>
      </c>
    </row>
    <row r="135" spans="3:4">
      <c r="C135" t="s">
        <v>408</v>
      </c>
      <c r="D135" s="207">
        <v>-573531.62999999989</v>
      </c>
    </row>
    <row r="136" spans="3:4">
      <c r="C136" t="s">
        <v>409</v>
      </c>
      <c r="D136" s="207">
        <v>2024946.79</v>
      </c>
    </row>
    <row r="137" spans="3:4">
      <c r="C137" t="s">
        <v>410</v>
      </c>
      <c r="D137" s="207">
        <v>31336.569999999992</v>
      </c>
    </row>
    <row r="138" spans="3:4">
      <c r="C138" t="s">
        <v>411</v>
      </c>
      <c r="D138" s="207">
        <v>37302634.25</v>
      </c>
    </row>
    <row r="139" spans="3:4">
      <c r="C139" t="s">
        <v>9</v>
      </c>
      <c r="D139" s="207">
        <v>369086.1</v>
      </c>
    </row>
    <row r="140" spans="3:4">
      <c r="C140" t="s">
        <v>412</v>
      </c>
      <c r="D140" s="207">
        <v>-0.44</v>
      </c>
    </row>
    <row r="141" spans="3:4">
      <c r="C141" t="s">
        <v>413</v>
      </c>
      <c r="D141" s="207">
        <v>-0.31</v>
      </c>
    </row>
    <row r="142" spans="3:4">
      <c r="C142" t="s">
        <v>414</v>
      </c>
      <c r="D142" s="207">
        <v>-7851.16</v>
      </c>
    </row>
    <row r="143" spans="3:4">
      <c r="C143" t="s">
        <v>415</v>
      </c>
      <c r="D143" s="207">
        <v>-0.28000000000000003</v>
      </c>
    </row>
    <row r="144" spans="3:4">
      <c r="C144" t="s">
        <v>10</v>
      </c>
      <c r="D144" s="207">
        <v>334090.56</v>
      </c>
    </row>
    <row r="145" spans="3:4">
      <c r="C145" t="s">
        <v>416</v>
      </c>
      <c r="D145" s="207">
        <v>-495699.47</v>
      </c>
    </row>
    <row r="146" spans="3:4">
      <c r="C146" t="s">
        <v>417</v>
      </c>
      <c r="D146" s="207">
        <v>-9031796.8299999982</v>
      </c>
    </row>
    <row r="147" spans="3:4">
      <c r="C147" t="s">
        <v>418</v>
      </c>
      <c r="D147" s="207">
        <v>5639959.6499999994</v>
      </c>
    </row>
    <row r="148" spans="3:4">
      <c r="C148" t="s">
        <v>419</v>
      </c>
      <c r="D148" s="207">
        <v>179705</v>
      </c>
    </row>
    <row r="149" spans="3:4">
      <c r="C149" t="s">
        <v>420</v>
      </c>
      <c r="D149" s="207">
        <v>0.02</v>
      </c>
    </row>
    <row r="150" spans="3:4">
      <c r="C150" t="s">
        <v>591</v>
      </c>
      <c r="D150" s="207">
        <v>7015961.4600000056</v>
      </c>
    </row>
  </sheetData>
  <autoFilter ref="A2:F93" xr:uid="{26DCABD0-15B7-4395-B142-99B6C279CFA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302DA-83B6-4EC8-9CE7-D73F6705C42E}">
  <dimension ref="A4:Q31"/>
  <sheetViews>
    <sheetView zoomScale="80" zoomScaleNormal="80" workbookViewId="0">
      <selection activeCell="B23" sqref="B23:Q23"/>
    </sheetView>
  </sheetViews>
  <sheetFormatPr defaultRowHeight="13.2"/>
  <cols>
    <col min="1" max="1" width="56.36328125" style="175" customWidth="1"/>
    <col min="2" max="2" width="6.7265625" style="175" customWidth="1"/>
    <col min="3" max="3" width="10" style="175" bestFit="1" customWidth="1"/>
    <col min="4" max="4" width="8.7265625" style="175"/>
    <col min="5" max="5" width="11.36328125" style="175" bestFit="1" customWidth="1"/>
    <col min="6" max="6" width="1.81640625" style="175" customWidth="1"/>
    <col min="7" max="7" width="11.36328125" style="175" bestFit="1" customWidth="1"/>
    <col min="8" max="8" width="8.7265625" style="175"/>
    <col min="9" max="10" width="9.1796875" style="175" bestFit="1" customWidth="1"/>
    <col min="11" max="16384" width="8.7265625" style="175"/>
  </cols>
  <sheetData>
    <row r="4" spans="1:17">
      <c r="A4" s="174" t="s">
        <v>18</v>
      </c>
      <c r="B4" s="2"/>
      <c r="C4" s="2"/>
      <c r="D4" s="2"/>
      <c r="E4" s="2"/>
      <c r="F4" s="2"/>
      <c r="G4" s="2"/>
      <c r="H4" s="2"/>
      <c r="I4" s="2"/>
      <c r="J4" s="2"/>
      <c r="K4" s="2"/>
      <c r="L4" s="2"/>
      <c r="M4" s="2"/>
      <c r="N4" s="2"/>
      <c r="O4" s="2"/>
      <c r="P4" s="2"/>
      <c r="Q4" s="2"/>
    </row>
    <row r="5" spans="1:17">
      <c r="A5" s="2" t="s">
        <v>328</v>
      </c>
      <c r="B5" s="2"/>
      <c r="C5" s="2"/>
      <c r="D5" s="2"/>
      <c r="E5" s="2"/>
      <c r="F5" s="2"/>
      <c r="G5" s="2"/>
      <c r="H5" s="2"/>
      <c r="I5" s="2"/>
      <c r="J5" s="2"/>
      <c r="K5" s="2"/>
      <c r="L5" s="2"/>
      <c r="M5" s="2"/>
      <c r="N5" s="2"/>
      <c r="O5" s="2"/>
      <c r="P5" s="2"/>
      <c r="Q5" s="2"/>
    </row>
    <row r="7" spans="1:17">
      <c r="B7" s="176" t="s">
        <v>34</v>
      </c>
      <c r="C7" s="223" t="s">
        <v>329</v>
      </c>
      <c r="D7" s="223"/>
      <c r="E7" s="177">
        <v>45291</v>
      </c>
      <c r="F7" s="176"/>
      <c r="G7" s="177">
        <v>45657</v>
      </c>
    </row>
    <row r="8" spans="1:17">
      <c r="E8" s="178"/>
      <c r="F8" s="178"/>
      <c r="G8" s="178"/>
      <c r="H8" s="178"/>
    </row>
    <row r="9" spans="1:17">
      <c r="A9" s="175" t="s">
        <v>397</v>
      </c>
      <c r="B9" s="179">
        <v>182.3</v>
      </c>
      <c r="C9" s="179" t="s">
        <v>330</v>
      </c>
      <c r="D9" s="179" t="s">
        <v>331</v>
      </c>
      <c r="E9" s="178">
        <f>40589421-1623574</f>
        <v>38965847</v>
      </c>
      <c r="F9" s="178"/>
      <c r="G9" s="178">
        <f>'182392 12.31.2024'!E14-'182392 12.31.2024'!E10</f>
        <v>38002704</v>
      </c>
      <c r="H9" s="178"/>
    </row>
    <row r="10" spans="1:17">
      <c r="A10" s="175" t="s">
        <v>398</v>
      </c>
      <c r="B10" s="179"/>
      <c r="C10" s="179"/>
      <c r="D10" s="179"/>
      <c r="E10" s="178">
        <v>1623574</v>
      </c>
      <c r="F10" s="178"/>
      <c r="G10" s="178">
        <f>'182392 12.31.2024'!E10</f>
        <v>1595021</v>
      </c>
      <c r="H10" s="178"/>
    </row>
    <row r="11" spans="1:17">
      <c r="A11" s="175" t="s">
        <v>332</v>
      </c>
      <c r="B11" s="179"/>
      <c r="C11" s="179"/>
      <c r="D11" s="179"/>
      <c r="E11" s="180">
        <v>-8634821</v>
      </c>
      <c r="F11" s="180"/>
      <c r="G11" s="180">
        <f>-'182392 12.31.2024'!E17</f>
        <v>-8301617</v>
      </c>
      <c r="H11" s="178"/>
    </row>
    <row r="12" spans="1:17" ht="13.8" thickBot="1">
      <c r="A12" s="175" t="s">
        <v>333</v>
      </c>
      <c r="B12" s="179"/>
      <c r="C12" s="179"/>
      <c r="D12" s="179"/>
      <c r="E12" s="181">
        <f>SUM(E9:E11)</f>
        <v>31954600</v>
      </c>
      <c r="F12" s="178"/>
      <c r="G12" s="181">
        <f>SUM(G9:G11)</f>
        <v>31296108</v>
      </c>
      <c r="H12" s="178"/>
    </row>
    <row r="13" spans="1:17">
      <c r="A13" s="175" t="s">
        <v>334</v>
      </c>
      <c r="B13" s="179"/>
      <c r="C13" s="179"/>
      <c r="D13" s="179"/>
      <c r="E13" s="178">
        <f>E12-'A3.1-EDIT-DDIT'!F26-'A3.1-EDIT-DDIT'!F27</f>
        <v>-1</v>
      </c>
      <c r="F13" s="178"/>
      <c r="G13" s="178">
        <f>G12-'A3.1-EDIT-DDIT'!I26-'A3.1-EDIT-DDIT'!I27</f>
        <v>-1</v>
      </c>
      <c r="H13" s="178"/>
    </row>
    <row r="14" spans="1:17">
      <c r="B14" s="179"/>
      <c r="C14" s="179"/>
      <c r="D14" s="179"/>
      <c r="E14" s="178"/>
      <c r="F14" s="178"/>
      <c r="G14" s="178"/>
      <c r="H14" s="178"/>
    </row>
    <row r="15" spans="1:17">
      <c r="B15" s="179"/>
      <c r="C15" s="179"/>
      <c r="D15" s="179"/>
      <c r="E15" s="178"/>
      <c r="F15" s="178"/>
      <c r="G15" s="178"/>
      <c r="H15" s="178"/>
    </row>
    <row r="16" spans="1:17">
      <c r="B16" s="179"/>
      <c r="C16" s="179"/>
      <c r="D16" s="179"/>
      <c r="E16" s="178"/>
      <c r="F16" s="178"/>
      <c r="G16" s="178"/>
      <c r="H16" s="178"/>
    </row>
    <row r="17" spans="1:10">
      <c r="B17" s="179"/>
      <c r="C17" s="179"/>
      <c r="D17" s="179"/>
      <c r="E17" s="178"/>
      <c r="F17" s="178"/>
      <c r="G17" s="178"/>
      <c r="H17" s="178"/>
    </row>
    <row r="18" spans="1:10">
      <c r="B18" s="179"/>
      <c r="C18" s="179"/>
      <c r="D18" s="179"/>
      <c r="E18" s="178"/>
      <c r="F18" s="178"/>
      <c r="G18" s="178"/>
      <c r="H18" s="178"/>
    </row>
    <row r="19" spans="1:10">
      <c r="B19" s="179"/>
      <c r="C19" s="179"/>
      <c r="D19" s="179"/>
      <c r="E19" s="178"/>
      <c r="F19" s="178"/>
      <c r="G19" s="178"/>
      <c r="H19" s="178"/>
    </row>
    <row r="20" spans="1:10">
      <c r="A20" s="175" t="s">
        <v>341</v>
      </c>
      <c r="B20" s="179">
        <v>254</v>
      </c>
      <c r="C20" s="179" t="s">
        <v>335</v>
      </c>
      <c r="D20" s="179" t="s">
        <v>336</v>
      </c>
      <c r="E20" s="178">
        <f>'254015 12.31.2024'!B10+'254015 12.31.2024'!B9+'254015 12.31.2024'!B13</f>
        <v>-72322677.36999999</v>
      </c>
      <c r="F20" s="178"/>
      <c r="G20" s="178">
        <f>'254015 12.31.2024'!E11+'254015 12.31.2024'!E13</f>
        <v>-69848712.060000002</v>
      </c>
      <c r="H20" s="178"/>
    </row>
    <row r="21" spans="1:10">
      <c r="A21" s="175" t="s">
        <v>342</v>
      </c>
      <c r="B21" s="179">
        <v>254</v>
      </c>
      <c r="C21" s="179" t="s">
        <v>335</v>
      </c>
      <c r="D21" s="179" t="s">
        <v>340</v>
      </c>
      <c r="E21" s="178">
        <f>'254015 12.31.2024'!B14</f>
        <v>-25456.22</v>
      </c>
      <c r="F21" s="178"/>
      <c r="G21" s="178">
        <f>'254015 12.31.2024'!E14</f>
        <v>-22808.57</v>
      </c>
      <c r="H21" s="178"/>
    </row>
    <row r="22" spans="1:10" ht="14.4">
      <c r="A22" s="175" t="s">
        <v>337</v>
      </c>
      <c r="E22" s="178">
        <v>956174</v>
      </c>
      <c r="F22" s="178"/>
      <c r="G22" s="178">
        <f>-'254015 12.31.2024'!E9</f>
        <v>956174.14</v>
      </c>
      <c r="H22" s="178"/>
      <c r="I22" s="182"/>
      <c r="J22" s="182"/>
    </row>
    <row r="23" spans="1:10" ht="15" thickBot="1">
      <c r="A23" s="175" t="s">
        <v>338</v>
      </c>
      <c r="E23" s="181">
        <f>SUM(E20:E22)</f>
        <v>-71391959.589999989</v>
      </c>
      <c r="F23" s="178"/>
      <c r="G23" s="181">
        <f>SUM(G20:G22)</f>
        <v>-68915346.489999995</v>
      </c>
      <c r="H23" s="178"/>
      <c r="I23" s="182"/>
      <c r="J23" s="182"/>
    </row>
    <row r="24" spans="1:10" ht="14.4">
      <c r="A24" s="175" t="s">
        <v>334</v>
      </c>
      <c r="E24" s="178">
        <f>E23-'A3.1-EDIT-DDIT'!F24-'A3.1-EDIT-DDIT'!F28</f>
        <v>-0.99999999880674295</v>
      </c>
      <c r="F24" s="178"/>
      <c r="G24" s="178">
        <f>G23-'A3.1-EDIT-DDIT'!I24-'A3.1-EDIT-DDIT'!I28</f>
        <v>7.1522663347423077E-9</v>
      </c>
      <c r="H24" s="178"/>
      <c r="I24" s="182"/>
      <c r="J24" s="182"/>
    </row>
    <row r="25" spans="1:10" ht="14.4">
      <c r="E25" s="178"/>
      <c r="F25" s="178"/>
      <c r="G25" s="178"/>
      <c r="H25" s="178"/>
      <c r="I25" s="182"/>
      <c r="J25" s="182"/>
    </row>
    <row r="26" spans="1:10" ht="14.4">
      <c r="I26" s="182"/>
      <c r="J26" s="182"/>
    </row>
    <row r="29" spans="1:10">
      <c r="E29" s="178"/>
      <c r="F29" s="178"/>
      <c r="G29" s="178"/>
    </row>
    <row r="30" spans="1:10">
      <c r="E30" s="178"/>
      <c r="F30" s="178"/>
      <c r="G30" s="178"/>
    </row>
    <row r="31" spans="1:10">
      <c r="E31" s="178"/>
      <c r="F31" s="178"/>
      <c r="G31" s="178"/>
    </row>
  </sheetData>
  <mergeCells count="1">
    <mergeCell ref="C7:D7"/>
  </mergeCells>
  <phoneticPr fontId="26" type="noConversion"/>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FBCA-5B31-4488-A96E-681D9DE6FF90}">
  <dimension ref="A1:F20"/>
  <sheetViews>
    <sheetView zoomScale="80" zoomScaleNormal="80" workbookViewId="0">
      <selection activeCell="B23" sqref="B23:Q23"/>
    </sheetView>
  </sheetViews>
  <sheetFormatPr defaultColWidth="8.90625" defaultRowHeight="15.6"/>
  <cols>
    <col min="1" max="1" width="50.453125" style="165" bestFit="1" customWidth="1"/>
    <col min="2" max="2" width="14.90625" style="165" bestFit="1" customWidth="1"/>
    <col min="3" max="4" width="12.90625" style="165" bestFit="1" customWidth="1"/>
    <col min="5" max="5" width="14.54296875" style="165" bestFit="1" customWidth="1"/>
    <col min="6" max="6" width="19.6328125" style="165" bestFit="1" customWidth="1"/>
    <col min="7" max="16384" width="8.90625" style="165"/>
  </cols>
  <sheetData>
    <row r="1" spans="1:6">
      <c r="A1" s="165" t="s">
        <v>160</v>
      </c>
    </row>
    <row r="2" spans="1:6">
      <c r="A2" s="165" t="s">
        <v>159</v>
      </c>
    </row>
    <row r="3" spans="1:6">
      <c r="A3" s="165" t="s">
        <v>158</v>
      </c>
    </row>
    <row r="4" spans="1:6">
      <c r="A4" s="165" t="s">
        <v>157</v>
      </c>
    </row>
    <row r="5" spans="1:6">
      <c r="A5" s="165" t="s">
        <v>324</v>
      </c>
    </row>
    <row r="6" spans="1:6" ht="46.8">
      <c r="B6" s="166" t="s">
        <v>325</v>
      </c>
      <c r="C6" s="166" t="s">
        <v>326</v>
      </c>
      <c r="D6" s="166" t="s">
        <v>161</v>
      </c>
      <c r="E6" s="166" t="s">
        <v>155</v>
      </c>
    </row>
    <row r="7" spans="1:6">
      <c r="A7" s="165" t="s">
        <v>34</v>
      </c>
    </row>
    <row r="8" spans="1:6">
      <c r="A8" s="172">
        <v>254015</v>
      </c>
    </row>
    <row r="9" spans="1:6">
      <c r="A9" s="165" t="s">
        <v>164</v>
      </c>
      <c r="B9" s="167">
        <v>-956174.14</v>
      </c>
      <c r="C9" s="167">
        <v>0</v>
      </c>
      <c r="D9" s="167">
        <v>0</v>
      </c>
      <c r="E9" s="167">
        <v>-956174.14</v>
      </c>
      <c r="F9" s="166"/>
    </row>
    <row r="10" spans="1:6">
      <c r="A10" s="165" t="s">
        <v>165</v>
      </c>
      <c r="B10" s="171">
        <v>-70688535.819999993</v>
      </c>
      <c r="C10" s="167">
        <v>2359517.04</v>
      </c>
      <c r="D10" s="167">
        <v>2359517.04</v>
      </c>
      <c r="E10" s="167">
        <v>-68329018.780000001</v>
      </c>
    </row>
    <row r="11" spans="1:6">
      <c r="A11" s="165" t="s">
        <v>166</v>
      </c>
      <c r="B11" s="167">
        <v>-71644709.959999993</v>
      </c>
      <c r="C11" s="167">
        <v>2359517.04</v>
      </c>
      <c r="D11" s="167">
        <v>2359517.04</v>
      </c>
      <c r="E11" s="167">
        <v>-69285192.920000002</v>
      </c>
    </row>
    <row r="12" spans="1:6">
      <c r="A12" s="172">
        <v>254998</v>
      </c>
    </row>
    <row r="13" spans="1:6">
      <c r="A13" s="165" t="s">
        <v>167</v>
      </c>
      <c r="B13" s="171">
        <v>-677967.41</v>
      </c>
      <c r="C13" s="167">
        <v>114448.27</v>
      </c>
      <c r="D13" s="167">
        <v>114448.27</v>
      </c>
      <c r="E13" s="167">
        <v>-563519.14</v>
      </c>
    </row>
    <row r="14" spans="1:6">
      <c r="A14" s="165" t="s">
        <v>168</v>
      </c>
      <c r="B14" s="167">
        <v>-25456.22</v>
      </c>
      <c r="C14" s="167">
        <v>2647.65</v>
      </c>
      <c r="D14" s="167">
        <v>2647.65</v>
      </c>
      <c r="E14" s="173">
        <v>-22808.57</v>
      </c>
    </row>
    <row r="15" spans="1:6">
      <c r="A15" s="165" t="s">
        <v>169</v>
      </c>
      <c r="B15" s="167">
        <v>-703423.63</v>
      </c>
      <c r="C15" s="167">
        <v>117095.92</v>
      </c>
      <c r="D15" s="167">
        <v>117095.92</v>
      </c>
      <c r="E15" s="167">
        <v>-586327.71</v>
      </c>
    </row>
    <row r="16" spans="1:6">
      <c r="A16" s="165" t="s">
        <v>170</v>
      </c>
      <c r="B16" s="167">
        <v>-72348133.590000004</v>
      </c>
      <c r="C16" s="167">
        <v>2476612.96</v>
      </c>
      <c r="D16" s="167">
        <v>2476612.96</v>
      </c>
      <c r="E16" s="167">
        <v>-69871520.629999995</v>
      </c>
    </row>
    <row r="17" spans="1:6">
      <c r="A17" s="165" t="s">
        <v>171</v>
      </c>
      <c r="B17" s="168">
        <v>45719</v>
      </c>
      <c r="C17" s="169">
        <v>0.59971064814814812</v>
      </c>
    </row>
    <row r="20" spans="1:6">
      <c r="A20" s="165" t="s">
        <v>179</v>
      </c>
      <c r="B20" s="165" t="s">
        <v>180</v>
      </c>
      <c r="E20" s="167">
        <f>E10+E13</f>
        <v>-68892537.920000002</v>
      </c>
      <c r="F20" s="170" t="str" cm="1">
        <f t="array" aca="1" ref="F20" ca="1">REPLACE(CELL("address",'A3.1-EDIT-DDIT'!I24),1,FIND("]",CELL("address",'A3.1-EDIT-DDIT'!I24)),"")</f>
        <v>A3.1-EDIT-DDIT'!$I$24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017C-DC22-46DE-962D-FB112A435C0C}">
  <dimension ref="A1:G27"/>
  <sheetViews>
    <sheetView topLeftCell="B1" zoomScale="80" zoomScaleNormal="80" workbookViewId="0">
      <selection activeCell="B23" sqref="B23:Q23"/>
    </sheetView>
  </sheetViews>
  <sheetFormatPr defaultRowHeight="15"/>
  <cols>
    <col min="1" max="1" width="40.453125" bestFit="1" customWidth="1"/>
    <col min="2" max="2" width="23.81640625" bestFit="1" customWidth="1"/>
    <col min="3" max="3" width="9.36328125" bestFit="1" customWidth="1"/>
    <col min="4" max="4" width="8.36328125" bestFit="1" customWidth="1"/>
    <col min="5" max="5" width="14" bestFit="1" customWidth="1"/>
    <col min="6" max="6" width="37.90625" bestFit="1" customWidth="1"/>
  </cols>
  <sheetData>
    <row r="1" spans="1:5" ht="15.6">
      <c r="A1" s="118" t="s">
        <v>160</v>
      </c>
      <c r="B1" s="118"/>
      <c r="C1" s="118"/>
      <c r="D1" s="118"/>
      <c r="E1" s="118"/>
    </row>
    <row r="2" spans="1:5" ht="15.6">
      <c r="A2" s="118" t="s">
        <v>159</v>
      </c>
      <c r="B2" s="118"/>
      <c r="C2" s="118"/>
      <c r="D2" s="118"/>
      <c r="E2" s="118"/>
    </row>
    <row r="3" spans="1:5" ht="15.6">
      <c r="A3" s="118" t="s">
        <v>158</v>
      </c>
      <c r="B3" s="118"/>
      <c r="C3" s="118"/>
      <c r="D3" s="118"/>
      <c r="E3" s="118"/>
    </row>
    <row r="4" spans="1:5" ht="15.6">
      <c r="A4" s="118" t="s">
        <v>157</v>
      </c>
      <c r="B4" s="118"/>
      <c r="C4" s="118"/>
      <c r="D4" s="118"/>
      <c r="E4" s="118"/>
    </row>
    <row r="5" spans="1:5" ht="15.6">
      <c r="A5" s="118" t="s">
        <v>156</v>
      </c>
      <c r="B5" s="118"/>
      <c r="C5" s="118"/>
      <c r="D5" s="118"/>
      <c r="E5" s="118"/>
    </row>
    <row r="6" spans="1:5" ht="72">
      <c r="A6" s="118"/>
      <c r="B6" s="119" t="s">
        <v>163</v>
      </c>
      <c r="C6" s="119" t="s">
        <v>162</v>
      </c>
      <c r="D6" s="119" t="s">
        <v>161</v>
      </c>
      <c r="E6" s="119" t="s">
        <v>155</v>
      </c>
    </row>
    <row r="7" spans="1:5" ht="15.6">
      <c r="A7" s="118" t="s">
        <v>34</v>
      </c>
      <c r="B7" s="118"/>
      <c r="C7" s="118"/>
      <c r="D7" s="118"/>
      <c r="E7" s="118"/>
    </row>
    <row r="8" spans="1:5" ht="15.6">
      <c r="A8" s="118">
        <v>182392</v>
      </c>
      <c r="B8" s="118"/>
      <c r="C8" s="118"/>
      <c r="D8" s="118"/>
      <c r="E8" s="118"/>
    </row>
    <row r="9" spans="1:5" ht="15.6">
      <c r="A9" s="118" t="s">
        <v>172</v>
      </c>
      <c r="B9" s="120">
        <v>8330207</v>
      </c>
      <c r="C9" s="120">
        <v>-28590</v>
      </c>
      <c r="D9" s="120">
        <v>-333203</v>
      </c>
      <c r="E9" s="120">
        <v>8301617</v>
      </c>
    </row>
    <row r="10" spans="1:5" ht="15.6">
      <c r="A10" s="118" t="s">
        <v>173</v>
      </c>
      <c r="B10" s="120">
        <v>1623779</v>
      </c>
      <c r="C10" s="120">
        <v>-28759</v>
      </c>
      <c r="D10" s="120">
        <v>-28554</v>
      </c>
      <c r="E10" s="120">
        <v>1595021</v>
      </c>
    </row>
    <row r="11" spans="1:5" ht="15.6">
      <c r="A11" s="118" t="s">
        <v>174</v>
      </c>
      <c r="B11" s="120">
        <v>30101590</v>
      </c>
      <c r="C11" s="120">
        <v>-142314</v>
      </c>
      <c r="D11" s="120">
        <v>-613970</v>
      </c>
      <c r="E11" s="120">
        <v>29959276</v>
      </c>
    </row>
    <row r="12" spans="1:5" ht="15.6">
      <c r="A12" s="118" t="s">
        <v>175</v>
      </c>
      <c r="B12" s="120">
        <v>-258188</v>
      </c>
      <c r="C12" s="120">
        <v>0</v>
      </c>
      <c r="D12" s="120">
        <v>-15968</v>
      </c>
      <c r="E12" s="120">
        <v>-258188</v>
      </c>
    </row>
    <row r="13" spans="1:5" ht="15.6">
      <c r="A13" s="118" t="s">
        <v>176</v>
      </c>
      <c r="B13" s="120">
        <v>39797388</v>
      </c>
      <c r="C13" s="120">
        <v>-199663</v>
      </c>
      <c r="D13" s="120">
        <v>-991696</v>
      </c>
      <c r="E13" s="120">
        <v>39597725</v>
      </c>
    </row>
    <row r="14" spans="1:5" ht="15.6">
      <c r="A14" s="118" t="s">
        <v>170</v>
      </c>
      <c r="B14" s="120">
        <v>39797388</v>
      </c>
      <c r="C14" s="120">
        <v>-199663</v>
      </c>
      <c r="D14" s="120">
        <v>-991696</v>
      </c>
      <c r="E14" s="120">
        <v>39597725</v>
      </c>
    </row>
    <row r="15" spans="1:5" ht="15.6">
      <c r="A15" s="118" t="s">
        <v>171</v>
      </c>
      <c r="B15" s="121">
        <v>45768</v>
      </c>
      <c r="C15" s="122">
        <v>0.42677083333333332</v>
      </c>
      <c r="D15" s="118"/>
      <c r="E15" s="118"/>
    </row>
    <row r="17" spans="1:7">
      <c r="C17" t="s">
        <v>177</v>
      </c>
      <c r="E17" s="125">
        <f>E9</f>
        <v>8301617</v>
      </c>
    </row>
    <row r="19" spans="1:7">
      <c r="C19" t="s">
        <v>178</v>
      </c>
      <c r="E19" s="126">
        <f>E14-E17</f>
        <v>31296108</v>
      </c>
    </row>
    <row r="21" spans="1:7">
      <c r="A21" t="s">
        <v>179</v>
      </c>
      <c r="B21" t="s">
        <v>180</v>
      </c>
      <c r="E21" s="126">
        <v>0</v>
      </c>
    </row>
    <row r="22" spans="1:7" ht="15.6">
      <c r="A22" t="s">
        <v>181</v>
      </c>
      <c r="B22" t="s">
        <v>182</v>
      </c>
      <c r="E22" s="127">
        <f>E11</f>
        <v>29959276</v>
      </c>
      <c r="F22" s="123">
        <f>E22+E24</f>
        <v>29701088</v>
      </c>
      <c r="G22" s="128" t="str" cm="1">
        <f t="array" aca="1" ref="G22" ca="1">REPLACE(CELL("address",'A3.1-EDIT-DDIT'!I26),1,FIND("]",CELL("address",'A3.1-EDIT-DDIT'!I26)),"")</f>
        <v>A3.1-EDIT-DDIT'!$I$26</v>
      </c>
    </row>
    <row r="23" spans="1:7">
      <c r="A23" t="s">
        <v>183</v>
      </c>
      <c r="B23" t="s">
        <v>184</v>
      </c>
      <c r="E23" s="126">
        <f>E10</f>
        <v>1595021</v>
      </c>
    </row>
    <row r="24" spans="1:7">
      <c r="A24" t="s">
        <v>185</v>
      </c>
      <c r="B24" t="s">
        <v>186</v>
      </c>
      <c r="E24" s="127">
        <f>E12</f>
        <v>-258188</v>
      </c>
      <c r="F24" t="s">
        <v>187</v>
      </c>
    </row>
    <row r="25" spans="1:7">
      <c r="A25" t="s">
        <v>188</v>
      </c>
      <c r="B25" t="s">
        <v>189</v>
      </c>
      <c r="E25" s="126">
        <v>0</v>
      </c>
    </row>
    <row r="27" spans="1:7" ht="15.6">
      <c r="B27" t="s">
        <v>190</v>
      </c>
      <c r="E27" s="124">
        <f>SUM(E21:E25)</f>
        <v>31296109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6665-50AA-4570-8833-738720B70AD8}">
  <sheetPr>
    <pageSetUpPr fitToPage="1"/>
  </sheetPr>
  <dimension ref="A2:R35"/>
  <sheetViews>
    <sheetView zoomScale="80" zoomScaleNormal="80" workbookViewId="0">
      <selection activeCell="B23" sqref="B23:Q23"/>
    </sheetView>
  </sheetViews>
  <sheetFormatPr defaultColWidth="8.90625" defaultRowHeight="14.4"/>
  <cols>
    <col min="1" max="1" width="25.90625" style="129" bestFit="1" customWidth="1"/>
    <col min="2" max="2" width="15.1796875" style="129" customWidth="1"/>
    <col min="3" max="3" width="11.81640625" style="129" bestFit="1" customWidth="1"/>
    <col min="4" max="4" width="9.54296875" style="129" customWidth="1"/>
    <col min="5" max="5" width="2" style="129" customWidth="1"/>
    <col min="6" max="6" width="11.54296875" style="129" bestFit="1" customWidth="1"/>
    <col min="7" max="7" width="2.90625" style="129" customWidth="1"/>
    <col min="8" max="8" width="16.36328125" style="129" bestFit="1" customWidth="1"/>
    <col min="9" max="9" width="2" style="129" customWidth="1"/>
    <col min="10" max="10" width="16.36328125" style="129" customWidth="1"/>
    <col min="11" max="11" width="2" style="129" customWidth="1"/>
    <col min="12" max="12" width="16.36328125" style="129" customWidth="1"/>
    <col min="13" max="13" width="2" style="129" customWidth="1"/>
    <col min="14" max="14" width="16.36328125" style="129" customWidth="1"/>
    <col min="15" max="15" width="4" style="129" customWidth="1"/>
    <col min="16" max="16" width="16.36328125" style="129" customWidth="1"/>
    <col min="17" max="17" width="2.90625" style="129" customWidth="1"/>
    <col min="18" max="18" width="16.36328125" style="129" bestFit="1" customWidth="1"/>
    <col min="19" max="16384" width="8.90625" style="129"/>
  </cols>
  <sheetData>
    <row r="2" spans="1:18" ht="21.45" customHeight="1"/>
    <row r="6" spans="1:18" ht="15.6">
      <c r="A6" s="129" t="s">
        <v>191</v>
      </c>
      <c r="C6" s="130">
        <v>-80585038.587700203</v>
      </c>
    </row>
    <row r="7" spans="1:18" ht="15.6">
      <c r="A7" s="129" t="s">
        <v>192</v>
      </c>
      <c r="C7" s="130">
        <v>35676736.427753285</v>
      </c>
    </row>
    <row r="8" spans="1:18">
      <c r="H8" s="131" t="s">
        <v>193</v>
      </c>
      <c r="P8" s="131" t="s">
        <v>323</v>
      </c>
      <c r="R8" s="148" t="s">
        <v>213</v>
      </c>
    </row>
    <row r="9" spans="1:18">
      <c r="B9" s="129" t="s">
        <v>194</v>
      </c>
      <c r="C9" s="129" t="s">
        <v>195</v>
      </c>
      <c r="D9" s="129" t="s">
        <v>196</v>
      </c>
      <c r="F9" s="129" t="s">
        <v>197</v>
      </c>
      <c r="H9" s="131"/>
      <c r="J9" s="129" t="s">
        <v>267</v>
      </c>
      <c r="L9" s="129" t="s">
        <v>211</v>
      </c>
      <c r="N9" s="129" t="s">
        <v>212</v>
      </c>
      <c r="P9" s="131"/>
      <c r="R9" s="148"/>
    </row>
    <row r="10" spans="1:18">
      <c r="B10" s="129" t="s">
        <v>198</v>
      </c>
      <c r="C10" s="129" t="s">
        <v>199</v>
      </c>
      <c r="H10" s="131"/>
      <c r="J10" s="129" t="s">
        <v>198</v>
      </c>
      <c r="P10" s="131"/>
      <c r="R10" s="148"/>
    </row>
    <row r="11" spans="1:18">
      <c r="B11" s="132">
        <v>479</v>
      </c>
      <c r="C11" s="132">
        <v>471</v>
      </c>
      <c r="F11" s="133">
        <v>-30</v>
      </c>
      <c r="H11" s="131"/>
      <c r="J11" s="133">
        <f>'Report 260 2023 TR'!I8</f>
        <v>-30</v>
      </c>
      <c r="L11" s="136"/>
      <c r="N11" s="132">
        <f>'Report 260 2024 Q4 Prov.'!I8</f>
        <v>21565</v>
      </c>
      <c r="P11" s="131"/>
      <c r="R11" s="148"/>
    </row>
    <row r="12" spans="1:18">
      <c r="A12" s="129" t="s">
        <v>200</v>
      </c>
      <c r="B12" s="129">
        <f>B16</f>
        <v>1.3240824108892537</v>
      </c>
      <c r="C12" s="129">
        <f>C16</f>
        <v>1.3240824108892537</v>
      </c>
      <c r="F12" s="129">
        <f>F16</f>
        <v>1.3240824108892537</v>
      </c>
      <c r="H12" s="131"/>
      <c r="J12" s="129">
        <v>1.3240824108892537</v>
      </c>
      <c r="N12" s="129">
        <v>1.3240824108892537</v>
      </c>
      <c r="P12" s="131"/>
      <c r="R12" s="148"/>
    </row>
    <row r="13" spans="1:18">
      <c r="B13" s="133">
        <f>B11*B12</f>
        <v>634.23547481595256</v>
      </c>
      <c r="C13" s="133">
        <f>C11*C12</f>
        <v>623.64281552883847</v>
      </c>
      <c r="F13" s="133">
        <f>F11*F12</f>
        <v>-39.722472326677611</v>
      </c>
      <c r="H13" s="131"/>
      <c r="J13" s="133">
        <f>J11*J12</f>
        <v>-39.722472326677611</v>
      </c>
      <c r="L13" s="136">
        <f>J13-F13</f>
        <v>0</v>
      </c>
      <c r="N13" s="133">
        <f>N11*N12</f>
        <v>28553.837190826755</v>
      </c>
      <c r="P13" s="131"/>
      <c r="R13" s="149">
        <f>H13+J13+N13</f>
        <v>28514.114718500077</v>
      </c>
    </row>
    <row r="14" spans="1:18">
      <c r="B14" s="132"/>
      <c r="C14" s="132"/>
      <c r="H14" s="131"/>
      <c r="N14" s="132"/>
      <c r="P14" s="131"/>
      <c r="R14" s="148"/>
    </row>
    <row r="15" spans="1:18">
      <c r="A15" s="129" t="s">
        <v>201</v>
      </c>
      <c r="B15" s="134">
        <v>-1897713</v>
      </c>
      <c r="C15" s="134">
        <v>-1970243</v>
      </c>
      <c r="D15" s="132"/>
      <c r="F15" s="134">
        <v>-1829764</v>
      </c>
      <c r="H15" s="131"/>
      <c r="J15" s="133">
        <f>'Report 260 2023 TR'!K10</f>
        <v>-1841824</v>
      </c>
      <c r="N15" s="132">
        <f>'Report 260 2024 Q4 Prov.'!K10</f>
        <v>-1822799</v>
      </c>
      <c r="P15" s="131"/>
      <c r="R15" s="148"/>
    </row>
    <row r="16" spans="1:18">
      <c r="A16" s="129" t="s">
        <v>202</v>
      </c>
      <c r="B16" s="129">
        <f>B35</f>
        <v>1.3240824108892537</v>
      </c>
      <c r="C16" s="129">
        <f>$C35</f>
        <v>1.3240824108892537</v>
      </c>
      <c r="F16" s="129">
        <f>$F35</f>
        <v>1.3240824108892537</v>
      </c>
      <c r="H16" s="131"/>
      <c r="J16" s="129">
        <v>1.3240824108892537</v>
      </c>
      <c r="N16" s="132">
        <f>$F35</f>
        <v>1.3240824108892537</v>
      </c>
      <c r="P16" s="131"/>
      <c r="R16" s="148"/>
    </row>
    <row r="17" spans="1:18">
      <c r="A17" s="129" t="s">
        <v>203</v>
      </c>
      <c r="B17" s="135">
        <f>B15*B16</f>
        <v>-2512728.4042158783</v>
      </c>
      <c r="C17" s="135">
        <f>C15*C16</f>
        <v>-2608764.1014776761</v>
      </c>
      <c r="D17" s="132">
        <f>B17-C17</f>
        <v>96035.69726179773</v>
      </c>
      <c r="F17" s="135">
        <f>F15*F16</f>
        <v>-2422758.3284783643</v>
      </c>
      <c r="H17" s="164">
        <f>'BHSC SC ARAM 2023'!I49</f>
        <v>-128417.84371289723</v>
      </c>
      <c r="J17" s="135">
        <f>J15*J16</f>
        <v>-2438726.7623536889</v>
      </c>
      <c r="L17" s="136">
        <f>J17-F17</f>
        <v>-15968.43387532467</v>
      </c>
      <c r="N17" s="135">
        <f>N15*N16</f>
        <v>-2413536.0944865206</v>
      </c>
      <c r="P17" s="164">
        <f>'BHSC SC ARAM 2024'!I54</f>
        <v>-119563.88201890326</v>
      </c>
      <c r="R17" s="138">
        <f>L17+N17+P17</f>
        <v>-2549068.4103807486</v>
      </c>
    </row>
    <row r="18" spans="1:18">
      <c r="A18" s="129" t="s">
        <v>343</v>
      </c>
      <c r="B18" s="135"/>
      <c r="C18" s="135"/>
      <c r="D18" s="132"/>
      <c r="F18" s="135">
        <f>F16*F17</f>
        <v>-3207931.688573651</v>
      </c>
      <c r="H18" s="164">
        <f>'BHSC SC ARAM 2023'!I50</f>
        <v>-108.69089861698576</v>
      </c>
      <c r="J18" s="135"/>
      <c r="L18" s="136"/>
      <c r="N18" s="135"/>
      <c r="P18" s="164">
        <f>'BHSC SC ARAM 2024'!I55</f>
        <v>-2627.7391876006336</v>
      </c>
      <c r="R18" s="138">
        <f>L18+N18+P18</f>
        <v>-2627.7391876006336</v>
      </c>
    </row>
    <row r="19" spans="1:18">
      <c r="A19" s="129" t="s">
        <v>204</v>
      </c>
      <c r="B19" s="136">
        <f>B17/C6*C7</f>
        <v>1112439.1147890049</v>
      </c>
      <c r="C19" s="136">
        <f>C17/$C6*$C7</f>
        <v>1154956.1913941852</v>
      </c>
      <c r="D19" s="136">
        <f>B19-C19</f>
        <v>-42517.076605180278</v>
      </c>
      <c r="E19" s="136"/>
      <c r="F19" s="136">
        <f>F17/$C6*$C7</f>
        <v>1072607.419790447</v>
      </c>
      <c r="G19" s="136"/>
      <c r="H19" s="137"/>
      <c r="I19" s="136"/>
      <c r="J19" s="136">
        <f>J17/$C6*$C7</f>
        <v>1079676.9902283137</v>
      </c>
      <c r="K19" s="136"/>
      <c r="L19" s="136">
        <f>J19-F19</f>
        <v>7069.5704378667288</v>
      </c>
      <c r="M19" s="136"/>
      <c r="N19" s="132">
        <f>N17/$C6*$C7</f>
        <v>1068524.5376926244</v>
      </c>
      <c r="O19" s="136"/>
      <c r="P19" s="137"/>
      <c r="Q19" s="136"/>
      <c r="R19" s="150">
        <f>H19+L19+N19</f>
        <v>1075594.1081304911</v>
      </c>
    </row>
    <row r="20" spans="1:18" ht="15" thickBot="1">
      <c r="A20" s="139" t="s">
        <v>205</v>
      </c>
      <c r="B20" s="140">
        <f>SUM(B17:B19)</f>
        <v>-1400289.2894268734</v>
      </c>
      <c r="C20" s="140">
        <f>SUM(C17:C19)</f>
        <v>-1453807.9100834909</v>
      </c>
      <c r="D20" s="140">
        <f>B20-C20</f>
        <v>53518.620656617451</v>
      </c>
      <c r="E20" s="136"/>
      <c r="F20" s="140">
        <f>SUM(F17:F19)</f>
        <v>-4558082.5972615685</v>
      </c>
      <c r="G20" s="136"/>
      <c r="H20" s="141"/>
      <c r="I20" s="136"/>
      <c r="J20" s="136"/>
      <c r="K20" s="136"/>
      <c r="L20" s="136"/>
      <c r="M20" s="136"/>
      <c r="N20" s="136"/>
      <c r="O20" s="136"/>
      <c r="P20" s="141"/>
      <c r="Q20" s="136"/>
      <c r="R20" s="151">
        <f>D20+F20</f>
        <v>-4504563.9766049515</v>
      </c>
    </row>
    <row r="21" spans="1:18" ht="15" thickTop="1"/>
    <row r="29" spans="1:18" ht="15.6">
      <c r="B29" s="142"/>
    </row>
    <row r="30" spans="1:18" ht="15.6">
      <c r="A30" s="129" t="s">
        <v>206</v>
      </c>
      <c r="B30" s="142">
        <v>4.3999999999999997E-2</v>
      </c>
      <c r="C30" s="142">
        <v>4.3999999999999997E-2</v>
      </c>
      <c r="F30" s="142">
        <v>4.3999999999999997E-2</v>
      </c>
    </row>
    <row r="31" spans="1:18" ht="15.6">
      <c r="A31" s="129" t="s">
        <v>207</v>
      </c>
      <c r="B31" s="142">
        <v>0.21</v>
      </c>
      <c r="C31" s="142">
        <v>0.21</v>
      </c>
      <c r="F31" s="142">
        <v>0.21</v>
      </c>
    </row>
    <row r="32" spans="1:18" ht="15.6">
      <c r="A32" s="129" t="s">
        <v>208</v>
      </c>
      <c r="B32" s="142">
        <f>-B30*B31</f>
        <v>-9.2399999999999999E-3</v>
      </c>
      <c r="C32" s="142">
        <f>-C30*C31</f>
        <v>-9.2399999999999999E-3</v>
      </c>
      <c r="F32" s="142">
        <f>-F30*F31</f>
        <v>-9.2399999999999999E-3</v>
      </c>
    </row>
    <row r="33" spans="1:6" ht="15.6">
      <c r="A33" s="129" t="s">
        <v>209</v>
      </c>
      <c r="B33" s="142">
        <f>SUM(B30:B32)</f>
        <v>0.24476000000000001</v>
      </c>
      <c r="C33" s="142">
        <f>SUM(C30:C32)</f>
        <v>0.24476000000000001</v>
      </c>
      <c r="F33" s="142">
        <f>SUM(F30:F32)</f>
        <v>0.24476000000000001</v>
      </c>
    </row>
    <row r="34" spans="1:6" ht="15.6">
      <c r="B34" s="142"/>
      <c r="C34" s="142"/>
      <c r="F34" s="142"/>
    </row>
    <row r="35" spans="1:6">
      <c r="A35" s="129" t="s">
        <v>210</v>
      </c>
      <c r="B35" s="129">
        <f>1/SUM(1-B33)</f>
        <v>1.3240824108892537</v>
      </c>
      <c r="C35" s="129">
        <f>1/SUM(1-C33)</f>
        <v>1.3240824108892537</v>
      </c>
      <c r="F35" s="129">
        <f>1/SUM(1-F33)</f>
        <v>1.3240824108892537</v>
      </c>
    </row>
  </sheetData>
  <pageMargins left="0.7" right="0.7" top="0.75" bottom="0.75" header="0.3" footer="0.3"/>
  <pageSetup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B8460-BFC5-4D4C-8C3E-2BFFEC6B84BB}">
  <dimension ref="A1:K49"/>
  <sheetViews>
    <sheetView topLeftCell="A15" zoomScale="80" zoomScaleNormal="80" workbookViewId="0">
      <selection activeCell="B23" sqref="B23:Q23"/>
    </sheetView>
  </sheetViews>
  <sheetFormatPr defaultRowHeight="15"/>
  <cols>
    <col min="1" max="1" width="35" bestFit="1" customWidth="1"/>
    <col min="2" max="2" width="25.36328125" bestFit="1" customWidth="1"/>
    <col min="3" max="3" width="5.90625" bestFit="1" customWidth="1"/>
    <col min="5" max="5" width="13.36328125" bestFit="1" customWidth="1"/>
    <col min="6" max="6" width="11" bestFit="1" customWidth="1"/>
    <col min="7" max="7" width="10.6328125" bestFit="1" customWidth="1"/>
    <col min="8" max="8" width="8.1796875" bestFit="1" customWidth="1"/>
    <col min="9" max="9" width="11" bestFit="1" customWidth="1"/>
    <col min="11" max="11" width="18.453125" bestFit="1" customWidth="1"/>
  </cols>
  <sheetData>
    <row r="1" spans="1:11" ht="15.6">
      <c r="A1" s="143" t="s">
        <v>214</v>
      </c>
      <c r="B1" s="143"/>
      <c r="C1" s="143" t="s">
        <v>215</v>
      </c>
      <c r="D1" s="143"/>
      <c r="E1" s="143"/>
      <c r="F1" s="143"/>
      <c r="G1" s="143"/>
      <c r="H1" s="143"/>
      <c r="I1" s="143"/>
    </row>
    <row r="2" spans="1:11" ht="15.6">
      <c r="A2" s="143"/>
      <c r="B2" s="143"/>
      <c r="C2" s="143"/>
      <c r="D2" s="143"/>
      <c r="E2" s="143" t="s">
        <v>217</v>
      </c>
      <c r="F2" s="143" t="s">
        <v>218</v>
      </c>
      <c r="G2" s="143" t="s">
        <v>219</v>
      </c>
      <c r="H2" s="143" t="s">
        <v>220</v>
      </c>
      <c r="I2" s="143" t="s">
        <v>221</v>
      </c>
    </row>
    <row r="3" spans="1:11" ht="15.6">
      <c r="A3" s="143" t="s">
        <v>216</v>
      </c>
      <c r="B3" s="143"/>
      <c r="C3" s="143">
        <v>2024</v>
      </c>
      <c r="D3" s="143"/>
      <c r="E3" s="143"/>
      <c r="F3" s="143"/>
      <c r="G3" s="143"/>
      <c r="H3" s="143"/>
      <c r="I3" s="143"/>
    </row>
    <row r="4" spans="1:11" ht="15.6">
      <c r="A4" s="143" t="s">
        <v>223</v>
      </c>
      <c r="B4" s="143"/>
      <c r="C4" s="143"/>
      <c r="D4" s="143"/>
      <c r="E4" s="143"/>
      <c r="F4" s="143"/>
      <c r="G4" s="143"/>
      <c r="H4" s="143"/>
      <c r="I4" s="143"/>
    </row>
    <row r="5" spans="1:11" ht="15.6">
      <c r="A5" s="143" t="s">
        <v>157</v>
      </c>
      <c r="B5" s="143"/>
      <c r="C5" s="143"/>
      <c r="D5" s="143"/>
      <c r="E5" s="143"/>
      <c r="F5" s="143"/>
      <c r="G5" s="143"/>
      <c r="H5" s="143"/>
      <c r="I5" s="143"/>
    </row>
    <row r="6" spans="1:11" ht="15.6">
      <c r="A6" s="143" t="s">
        <v>222</v>
      </c>
      <c r="B6" s="143"/>
      <c r="C6" s="143"/>
      <c r="D6" s="143"/>
      <c r="E6" s="143"/>
      <c r="F6" s="143"/>
      <c r="G6" s="143"/>
      <c r="H6" s="143"/>
      <c r="I6" s="143"/>
    </row>
    <row r="7" spans="1:11" ht="15.6">
      <c r="A7" s="143" t="s">
        <v>224</v>
      </c>
      <c r="B7" s="143"/>
      <c r="C7" s="143"/>
      <c r="D7" s="143"/>
      <c r="E7" s="143"/>
      <c r="F7" s="143"/>
      <c r="G7" s="143"/>
      <c r="H7" s="143"/>
      <c r="I7" s="143"/>
    </row>
    <row r="8" spans="1:11" ht="15.6">
      <c r="A8" s="143"/>
      <c r="B8" s="143" t="s">
        <v>225</v>
      </c>
      <c r="C8" s="143"/>
      <c r="D8" s="143"/>
      <c r="E8" s="144">
        <v>-4137885</v>
      </c>
      <c r="F8" s="144">
        <v>-847391</v>
      </c>
      <c r="G8" s="144">
        <v>-868956</v>
      </c>
      <c r="H8" s="144">
        <v>0</v>
      </c>
      <c r="I8" s="144">
        <v>21565</v>
      </c>
    </row>
    <row r="9" spans="1:11" ht="15.6">
      <c r="A9" s="143"/>
      <c r="B9" s="143" t="s">
        <v>226</v>
      </c>
      <c r="C9" s="143"/>
      <c r="D9" s="143"/>
      <c r="E9" s="144">
        <v>1295077</v>
      </c>
      <c r="F9" s="144">
        <v>271966</v>
      </c>
      <c r="G9" s="144">
        <v>271966</v>
      </c>
      <c r="H9" s="144">
        <v>0</v>
      </c>
      <c r="I9" s="144">
        <v>0</v>
      </c>
      <c r="K9" t="s">
        <v>266</v>
      </c>
    </row>
    <row r="10" spans="1:11" ht="15.6">
      <c r="A10" s="143"/>
      <c r="B10" s="143" t="s">
        <v>227</v>
      </c>
      <c r="C10" s="143"/>
      <c r="D10" s="143"/>
      <c r="E10" s="144">
        <v>0</v>
      </c>
      <c r="F10" s="144">
        <v>0</v>
      </c>
      <c r="G10" s="144">
        <v>0</v>
      </c>
      <c r="H10" s="144">
        <v>0</v>
      </c>
      <c r="I10" s="144">
        <v>0</v>
      </c>
      <c r="K10" s="145">
        <f>I11+I30</f>
        <v>-1822799</v>
      </c>
    </row>
    <row r="11" spans="1:11" ht="15.6">
      <c r="A11" s="143"/>
      <c r="B11" s="143" t="s">
        <v>228</v>
      </c>
      <c r="C11" s="143"/>
      <c r="D11" s="143"/>
      <c r="E11" s="144">
        <v>869372</v>
      </c>
      <c r="F11" s="144">
        <v>-1502415</v>
      </c>
      <c r="G11" s="144">
        <v>182568</v>
      </c>
      <c r="H11" s="144">
        <v>0</v>
      </c>
      <c r="I11" s="144">
        <v>-1684983</v>
      </c>
    </row>
    <row r="12" spans="1:11" ht="15.6">
      <c r="A12" s="143" t="s">
        <v>229</v>
      </c>
      <c r="B12" s="143"/>
      <c r="C12" s="143"/>
      <c r="D12" s="143"/>
      <c r="E12" s="144">
        <v>-1973435</v>
      </c>
      <c r="F12" s="144">
        <v>-2077840</v>
      </c>
      <c r="G12" s="144">
        <v>-414421</v>
      </c>
      <c r="H12" s="144">
        <v>0</v>
      </c>
      <c r="I12" s="144">
        <v>-1663418</v>
      </c>
    </row>
    <row r="13" spans="1:11" ht="15.6">
      <c r="A13" s="143" t="s">
        <v>230</v>
      </c>
      <c r="B13" s="143"/>
      <c r="C13" s="143"/>
      <c r="D13" s="143"/>
      <c r="E13" s="144">
        <v>-1973435</v>
      </c>
      <c r="F13" s="144">
        <v>-2077840</v>
      </c>
      <c r="G13" s="144">
        <v>-414421</v>
      </c>
      <c r="H13" s="144">
        <v>0</v>
      </c>
      <c r="I13" s="144">
        <v>-1663418</v>
      </c>
    </row>
    <row r="14" spans="1:11" ht="15.6">
      <c r="A14" s="143"/>
      <c r="B14" s="143" t="s">
        <v>231</v>
      </c>
      <c r="C14" s="143"/>
      <c r="D14" s="143"/>
      <c r="E14" s="144">
        <v>-31075</v>
      </c>
      <c r="F14" s="144">
        <v>0</v>
      </c>
      <c r="G14" s="144">
        <v>-6526</v>
      </c>
      <c r="H14" s="144">
        <v>-6526</v>
      </c>
      <c r="I14" s="144">
        <v>0</v>
      </c>
    </row>
    <row r="15" spans="1:11" ht="15.6">
      <c r="A15" s="143"/>
      <c r="B15" s="143" t="s">
        <v>232</v>
      </c>
      <c r="C15" s="143"/>
      <c r="D15" s="143"/>
      <c r="E15" s="144">
        <v>0</v>
      </c>
      <c r="F15" s="144">
        <v>0</v>
      </c>
      <c r="G15" s="144">
        <v>0</v>
      </c>
      <c r="H15" s="144">
        <v>0</v>
      </c>
      <c r="I15" s="144">
        <v>0</v>
      </c>
    </row>
    <row r="16" spans="1:11" ht="15.6">
      <c r="A16" s="143"/>
      <c r="B16" s="143" t="s">
        <v>233</v>
      </c>
      <c r="C16" s="143"/>
      <c r="D16" s="143"/>
      <c r="E16" s="144">
        <v>1283639</v>
      </c>
      <c r="F16" s="144">
        <v>269564</v>
      </c>
      <c r="G16" s="144">
        <v>269564</v>
      </c>
      <c r="H16" s="144">
        <v>0</v>
      </c>
      <c r="I16" s="144">
        <v>0</v>
      </c>
    </row>
    <row r="17" spans="1:9" ht="15.6">
      <c r="A17" s="143"/>
      <c r="B17" s="143" t="s">
        <v>234</v>
      </c>
      <c r="C17" s="143"/>
      <c r="D17" s="143"/>
      <c r="E17" s="144">
        <v>0</v>
      </c>
      <c r="F17" s="144">
        <v>0</v>
      </c>
      <c r="G17" s="144">
        <v>0</v>
      </c>
      <c r="H17" s="144">
        <v>0</v>
      </c>
      <c r="I17" s="144">
        <v>0</v>
      </c>
    </row>
    <row r="18" spans="1:9" ht="15.6">
      <c r="A18" s="143"/>
      <c r="B18" s="143" t="s">
        <v>235</v>
      </c>
      <c r="C18" s="143"/>
      <c r="D18" s="143"/>
      <c r="E18" s="144">
        <v>-94026</v>
      </c>
      <c r="F18" s="144">
        <v>-19745</v>
      </c>
      <c r="G18" s="144">
        <v>-19746</v>
      </c>
      <c r="H18" s="144">
        <v>0</v>
      </c>
      <c r="I18" s="144">
        <v>0</v>
      </c>
    </row>
    <row r="19" spans="1:9" ht="15.6">
      <c r="A19" s="143"/>
      <c r="B19" s="143" t="s">
        <v>236</v>
      </c>
      <c r="C19" s="143"/>
      <c r="D19" s="143"/>
      <c r="E19" s="144">
        <v>878864</v>
      </c>
      <c r="F19" s="144">
        <v>184561</v>
      </c>
      <c r="G19" s="144">
        <v>184561</v>
      </c>
      <c r="H19" s="144">
        <v>0</v>
      </c>
      <c r="I19" s="144">
        <v>0</v>
      </c>
    </row>
    <row r="20" spans="1:9" ht="15.6">
      <c r="A20" s="143"/>
      <c r="B20" s="143" t="s">
        <v>237</v>
      </c>
      <c r="C20" s="143"/>
      <c r="D20" s="143"/>
      <c r="E20" s="144">
        <v>14649876</v>
      </c>
      <c r="F20" s="144">
        <v>3076474</v>
      </c>
      <c r="G20" s="144">
        <v>3076474</v>
      </c>
      <c r="H20" s="144">
        <v>0</v>
      </c>
      <c r="I20" s="144">
        <v>0</v>
      </c>
    </row>
    <row r="21" spans="1:9" ht="15.6">
      <c r="A21" s="143"/>
      <c r="B21" s="143" t="s">
        <v>238</v>
      </c>
      <c r="C21" s="143"/>
      <c r="D21" s="143"/>
      <c r="E21" s="144">
        <v>-24673</v>
      </c>
      <c r="F21" s="144">
        <v>-5181</v>
      </c>
      <c r="G21" s="144">
        <v>-5181</v>
      </c>
      <c r="H21" s="144">
        <v>0</v>
      </c>
      <c r="I21" s="144">
        <v>0</v>
      </c>
    </row>
    <row r="22" spans="1:9" ht="15.6">
      <c r="A22" s="143"/>
      <c r="B22" s="143" t="s">
        <v>239</v>
      </c>
      <c r="C22" s="143"/>
      <c r="D22" s="143"/>
      <c r="E22" s="144">
        <v>-3695</v>
      </c>
      <c r="F22" s="144">
        <v>-776</v>
      </c>
      <c r="G22" s="144">
        <v>-776</v>
      </c>
      <c r="H22" s="144">
        <v>0</v>
      </c>
      <c r="I22" s="144">
        <v>0</v>
      </c>
    </row>
    <row r="23" spans="1:9" ht="15.6">
      <c r="A23" s="143"/>
      <c r="B23" s="143" t="s">
        <v>240</v>
      </c>
      <c r="C23" s="143"/>
      <c r="D23" s="143"/>
      <c r="E23" s="144">
        <v>-39880</v>
      </c>
      <c r="F23" s="144">
        <v>-8375</v>
      </c>
      <c r="G23" s="144">
        <v>-8375</v>
      </c>
      <c r="H23" s="144">
        <v>0</v>
      </c>
      <c r="I23" s="144">
        <v>0</v>
      </c>
    </row>
    <row r="24" spans="1:9" ht="15.6">
      <c r="A24" s="143"/>
      <c r="B24" s="143" t="s">
        <v>241</v>
      </c>
      <c r="C24" s="143"/>
      <c r="D24" s="143"/>
      <c r="E24" s="144">
        <v>-792715</v>
      </c>
      <c r="F24" s="144">
        <v>-166470</v>
      </c>
      <c r="G24" s="144">
        <v>-166470</v>
      </c>
      <c r="H24" s="144">
        <v>0</v>
      </c>
      <c r="I24" s="144">
        <v>0</v>
      </c>
    </row>
    <row r="25" spans="1:9" ht="15.6">
      <c r="A25" s="143"/>
      <c r="B25" s="143" t="s">
        <v>242</v>
      </c>
      <c r="C25" s="143"/>
      <c r="D25" s="143"/>
      <c r="E25" s="144">
        <v>16404956</v>
      </c>
      <c r="F25" s="144">
        <v>3445041</v>
      </c>
      <c r="G25" s="144">
        <v>3445041</v>
      </c>
      <c r="H25" s="144">
        <v>0</v>
      </c>
      <c r="I25" s="144">
        <v>0</v>
      </c>
    </row>
    <row r="26" spans="1:9" ht="15.6">
      <c r="A26" s="143"/>
      <c r="B26" s="143" t="s">
        <v>243</v>
      </c>
      <c r="C26" s="143"/>
      <c r="D26" s="143"/>
      <c r="E26" s="144">
        <v>-1177031</v>
      </c>
      <c r="F26" s="144">
        <v>-247176</v>
      </c>
      <c r="G26" s="144">
        <v>-247176</v>
      </c>
      <c r="H26" s="144">
        <v>0</v>
      </c>
      <c r="I26" s="144">
        <v>0</v>
      </c>
    </row>
    <row r="27" spans="1:9" ht="15.6">
      <c r="A27" s="143"/>
      <c r="B27" s="143" t="s">
        <v>244</v>
      </c>
      <c r="C27" s="143"/>
      <c r="D27" s="143"/>
      <c r="E27" s="144">
        <v>0</v>
      </c>
      <c r="F27" s="144">
        <v>0</v>
      </c>
      <c r="G27" s="144">
        <v>0</v>
      </c>
      <c r="H27" s="144">
        <v>0</v>
      </c>
      <c r="I27" s="144">
        <v>0</v>
      </c>
    </row>
    <row r="28" spans="1:9" ht="15.6">
      <c r="A28" s="143"/>
      <c r="B28" s="143" t="s">
        <v>245</v>
      </c>
      <c r="C28" s="143"/>
      <c r="D28" s="143"/>
      <c r="E28" s="144">
        <v>0</v>
      </c>
      <c r="F28" s="144">
        <v>0</v>
      </c>
      <c r="G28" s="144">
        <v>0</v>
      </c>
      <c r="H28" s="144">
        <v>0</v>
      </c>
      <c r="I28" s="144">
        <v>0</v>
      </c>
    </row>
    <row r="29" spans="1:9" ht="15.6">
      <c r="A29" s="143"/>
      <c r="B29" s="143" t="s">
        <v>246</v>
      </c>
      <c r="C29" s="143"/>
      <c r="D29" s="143"/>
      <c r="E29" s="144">
        <v>0</v>
      </c>
      <c r="F29" s="144">
        <v>0</v>
      </c>
      <c r="G29" s="144">
        <v>0</v>
      </c>
      <c r="H29" s="144">
        <v>0</v>
      </c>
      <c r="I29" s="144">
        <v>0</v>
      </c>
    </row>
    <row r="30" spans="1:9" ht="15.6">
      <c r="A30" s="143"/>
      <c r="B30" s="143" t="s">
        <v>247</v>
      </c>
      <c r="C30" s="143"/>
      <c r="D30" s="143"/>
      <c r="E30" s="144">
        <v>-984403</v>
      </c>
      <c r="F30" s="144">
        <v>-344541</v>
      </c>
      <c r="G30" s="144">
        <v>-206725</v>
      </c>
      <c r="H30" s="144">
        <v>0</v>
      </c>
      <c r="I30" s="144">
        <v>-137816</v>
      </c>
    </row>
    <row r="31" spans="1:9" ht="15.6">
      <c r="A31" s="143" t="s">
        <v>229</v>
      </c>
      <c r="B31" s="143"/>
      <c r="C31" s="143"/>
      <c r="D31" s="143"/>
      <c r="E31" s="144">
        <v>30069837</v>
      </c>
      <c r="F31" s="144">
        <v>6183375</v>
      </c>
      <c r="G31" s="144">
        <v>6314666</v>
      </c>
      <c r="H31" s="144">
        <v>-6526</v>
      </c>
      <c r="I31" s="144">
        <v>-137816</v>
      </c>
    </row>
    <row r="32" spans="1:9" ht="15.6">
      <c r="A32" s="143" t="s">
        <v>248</v>
      </c>
      <c r="B32" s="143"/>
      <c r="C32" s="143"/>
      <c r="D32" s="143"/>
      <c r="E32" s="144">
        <v>30069837</v>
      </c>
      <c r="F32" s="144">
        <v>6183375</v>
      </c>
      <c r="G32" s="144">
        <v>6314666</v>
      </c>
      <c r="H32" s="144">
        <v>-6526</v>
      </c>
      <c r="I32" s="144">
        <v>-137816</v>
      </c>
    </row>
    <row r="33" spans="1:9" ht="15.6">
      <c r="A33" s="143"/>
      <c r="B33" s="143" t="s">
        <v>249</v>
      </c>
      <c r="C33" s="143"/>
      <c r="D33" s="143"/>
      <c r="E33" s="144">
        <v>126401</v>
      </c>
      <c r="F33" s="144">
        <v>26544</v>
      </c>
      <c r="G33" s="144">
        <v>26544</v>
      </c>
      <c r="H33" s="144">
        <v>0</v>
      </c>
      <c r="I33" s="144">
        <v>0</v>
      </c>
    </row>
    <row r="34" spans="1:9" ht="15.6">
      <c r="A34" s="143"/>
      <c r="B34" s="143" t="s">
        <v>250</v>
      </c>
      <c r="C34" s="143"/>
      <c r="D34" s="143"/>
      <c r="E34" s="144">
        <v>918339</v>
      </c>
      <c r="F34" s="144">
        <v>192851</v>
      </c>
      <c r="G34" s="144">
        <v>192851</v>
      </c>
      <c r="H34" s="144">
        <v>0</v>
      </c>
      <c r="I34" s="144">
        <v>0</v>
      </c>
    </row>
    <row r="35" spans="1:9" ht="15.6">
      <c r="A35" s="143"/>
      <c r="B35" s="143" t="s">
        <v>251</v>
      </c>
      <c r="C35" s="143"/>
      <c r="D35" s="143"/>
      <c r="E35" s="144">
        <v>-277682</v>
      </c>
      <c r="F35" s="144">
        <v>-58313</v>
      </c>
      <c r="G35" s="144">
        <v>-58313</v>
      </c>
      <c r="H35" s="144">
        <v>0</v>
      </c>
      <c r="I35" s="144">
        <v>0</v>
      </c>
    </row>
    <row r="36" spans="1:9" ht="15.6">
      <c r="A36" s="143"/>
      <c r="B36" s="143" t="s">
        <v>252</v>
      </c>
      <c r="C36" s="143"/>
      <c r="D36" s="143"/>
      <c r="E36" s="144">
        <v>9592</v>
      </c>
      <c r="F36" s="144">
        <v>2014</v>
      </c>
      <c r="G36" s="144">
        <v>2014</v>
      </c>
      <c r="H36" s="144">
        <v>0</v>
      </c>
      <c r="I36" s="144">
        <v>0</v>
      </c>
    </row>
    <row r="37" spans="1:9" ht="15.6">
      <c r="A37" s="143"/>
      <c r="B37" s="143" t="s">
        <v>253</v>
      </c>
      <c r="C37" s="143"/>
      <c r="D37" s="143"/>
      <c r="E37" s="144">
        <v>19937</v>
      </c>
      <c r="F37" s="144">
        <v>4187</v>
      </c>
      <c r="G37" s="144">
        <v>4187</v>
      </c>
      <c r="H37" s="144">
        <v>0</v>
      </c>
      <c r="I37" s="144">
        <v>0</v>
      </c>
    </row>
    <row r="38" spans="1:9" ht="15.6">
      <c r="A38" s="143"/>
      <c r="B38" s="143" t="s">
        <v>254</v>
      </c>
      <c r="C38" s="143"/>
      <c r="D38" s="143"/>
      <c r="E38" s="144">
        <v>11585</v>
      </c>
      <c r="F38" s="144">
        <v>2433</v>
      </c>
      <c r="G38" s="144">
        <v>2433</v>
      </c>
      <c r="H38" s="144">
        <v>0</v>
      </c>
      <c r="I38" s="144">
        <v>0</v>
      </c>
    </row>
    <row r="39" spans="1:9" ht="15.6">
      <c r="A39" s="143"/>
      <c r="B39" s="143" t="s">
        <v>255</v>
      </c>
      <c r="C39" s="143"/>
      <c r="D39" s="143"/>
      <c r="E39" s="144">
        <v>-4245321</v>
      </c>
      <c r="F39" s="144">
        <v>-891517</v>
      </c>
      <c r="G39" s="144">
        <v>-891517</v>
      </c>
      <c r="H39" s="144">
        <v>0</v>
      </c>
      <c r="I39" s="144">
        <v>0</v>
      </c>
    </row>
    <row r="40" spans="1:9" ht="15.6">
      <c r="A40" s="143"/>
      <c r="B40" s="143" t="s">
        <v>256</v>
      </c>
      <c r="C40" s="143"/>
      <c r="D40" s="143"/>
      <c r="E40" s="144">
        <v>-724081</v>
      </c>
      <c r="F40" s="144">
        <v>-152057</v>
      </c>
      <c r="G40" s="144">
        <v>-152057</v>
      </c>
      <c r="H40" s="144">
        <v>0</v>
      </c>
      <c r="I40" s="144">
        <v>0</v>
      </c>
    </row>
    <row r="41" spans="1:9" ht="15.6">
      <c r="A41" s="143"/>
      <c r="B41" s="143" t="s">
        <v>257</v>
      </c>
      <c r="C41" s="143"/>
      <c r="D41" s="143"/>
      <c r="E41" s="144">
        <v>0</v>
      </c>
      <c r="F41" s="144">
        <v>0</v>
      </c>
      <c r="G41" s="144">
        <v>0</v>
      </c>
      <c r="H41" s="144">
        <v>0</v>
      </c>
      <c r="I41" s="144">
        <v>0</v>
      </c>
    </row>
    <row r="42" spans="1:9" ht="15.6">
      <c r="A42" s="143"/>
      <c r="B42" s="143" t="s">
        <v>258</v>
      </c>
      <c r="C42" s="143"/>
      <c r="D42" s="143"/>
      <c r="E42" s="144">
        <v>0</v>
      </c>
      <c r="F42" s="144">
        <v>0</v>
      </c>
      <c r="G42" s="144">
        <v>0</v>
      </c>
      <c r="H42" s="144">
        <v>0</v>
      </c>
      <c r="I42" s="144">
        <v>0</v>
      </c>
    </row>
    <row r="43" spans="1:9" ht="15.6">
      <c r="A43" s="143"/>
      <c r="B43" s="143" t="s">
        <v>259</v>
      </c>
      <c r="C43" s="143"/>
      <c r="D43" s="143"/>
      <c r="E43" s="144">
        <v>60579</v>
      </c>
      <c r="F43" s="144">
        <v>12722</v>
      </c>
      <c r="G43" s="144">
        <v>12722</v>
      </c>
      <c r="H43" s="144">
        <v>0</v>
      </c>
      <c r="I43" s="144">
        <v>0</v>
      </c>
    </row>
    <row r="44" spans="1:9" ht="15.6">
      <c r="A44" s="143" t="s">
        <v>229</v>
      </c>
      <c r="B44" s="143"/>
      <c r="C44" s="143"/>
      <c r="D44" s="143"/>
      <c r="E44" s="144">
        <v>-4100650</v>
      </c>
      <c r="F44" s="144">
        <v>-861136</v>
      </c>
      <c r="G44" s="144">
        <v>-861136</v>
      </c>
      <c r="H44" s="144">
        <v>0</v>
      </c>
      <c r="I44" s="144">
        <v>0</v>
      </c>
    </row>
    <row r="45" spans="1:9" ht="15.6">
      <c r="A45" s="143" t="s">
        <v>260</v>
      </c>
      <c r="B45" s="143"/>
      <c r="C45" s="143"/>
      <c r="D45" s="143"/>
      <c r="E45" s="144">
        <v>-4100650</v>
      </c>
      <c r="F45" s="144">
        <v>-861136</v>
      </c>
      <c r="G45" s="144">
        <v>-861136</v>
      </c>
      <c r="H45" s="144">
        <v>0</v>
      </c>
      <c r="I45" s="144">
        <v>0</v>
      </c>
    </row>
    <row r="46" spans="1:9" ht="15.6">
      <c r="A46" s="143" t="s">
        <v>261</v>
      </c>
      <c r="B46" s="143"/>
      <c r="C46" s="143"/>
      <c r="D46" s="143"/>
      <c r="E46" s="144">
        <v>23995753</v>
      </c>
      <c r="F46" s="144">
        <v>3244399</v>
      </c>
      <c r="G46" s="144">
        <v>5039108</v>
      </c>
      <c r="H46" s="144">
        <v>-6526</v>
      </c>
      <c r="I46" s="144">
        <v>-1801234</v>
      </c>
    </row>
    <row r="47" spans="1:9" ht="15.6">
      <c r="A47" s="143" t="s">
        <v>262</v>
      </c>
      <c r="B47" s="143"/>
      <c r="C47" s="143"/>
      <c r="D47" s="143"/>
      <c r="E47" s="144">
        <v>23995753</v>
      </c>
      <c r="F47" s="144">
        <v>3244399</v>
      </c>
      <c r="G47" s="144">
        <v>5039108</v>
      </c>
      <c r="H47" s="144">
        <v>-6526</v>
      </c>
      <c r="I47" s="144">
        <v>-1801234</v>
      </c>
    </row>
    <row r="48" spans="1:9" ht="15.6">
      <c r="A48" s="143" t="s">
        <v>263</v>
      </c>
      <c r="B48" s="143" t="s">
        <v>264</v>
      </c>
      <c r="C48" s="143"/>
      <c r="D48" s="143"/>
      <c r="E48" s="143"/>
      <c r="F48" s="143"/>
      <c r="G48" s="143"/>
      <c r="H48" s="143"/>
      <c r="I48" s="143"/>
    </row>
    <row r="49" spans="1:9" ht="15.6">
      <c r="A49" s="143" t="s">
        <v>265</v>
      </c>
      <c r="B49" s="143"/>
      <c r="C49" s="143"/>
      <c r="D49" s="143"/>
      <c r="E49" s="144">
        <v>23995753</v>
      </c>
      <c r="F49" s="144">
        <v>3244399</v>
      </c>
      <c r="G49" s="144">
        <v>5039108</v>
      </c>
      <c r="H49" s="144">
        <v>-6526</v>
      </c>
      <c r="I49" s="144">
        <v>-1801234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608C3-15D5-4A17-8855-C60E1FA6D0DC}">
  <dimension ref="A1:K49"/>
  <sheetViews>
    <sheetView topLeftCell="A15" zoomScale="80" zoomScaleNormal="80" workbookViewId="0">
      <selection activeCell="B23" sqref="B23:Q23"/>
    </sheetView>
  </sheetViews>
  <sheetFormatPr defaultRowHeight="15"/>
  <cols>
    <col min="1" max="1" width="35" bestFit="1" customWidth="1"/>
    <col min="2" max="2" width="25.36328125" bestFit="1" customWidth="1"/>
    <col min="3" max="3" width="5.90625" bestFit="1" customWidth="1"/>
    <col min="5" max="5" width="13.36328125" bestFit="1" customWidth="1"/>
    <col min="6" max="6" width="11" bestFit="1" customWidth="1"/>
    <col min="7" max="7" width="10.6328125" bestFit="1" customWidth="1"/>
    <col min="8" max="8" width="8.1796875" bestFit="1" customWidth="1"/>
    <col min="9" max="9" width="11" bestFit="1" customWidth="1"/>
    <col min="11" max="11" width="18.453125" bestFit="1" customWidth="1"/>
  </cols>
  <sheetData>
    <row r="1" spans="1:11" ht="15.6">
      <c r="A1" s="146" t="s">
        <v>214</v>
      </c>
      <c r="B1" s="146"/>
      <c r="C1" s="146" t="s">
        <v>215</v>
      </c>
      <c r="D1" s="146"/>
      <c r="E1" s="146"/>
      <c r="F1" s="146"/>
      <c r="G1" s="146"/>
      <c r="H1" s="146"/>
      <c r="I1" s="146"/>
    </row>
    <row r="2" spans="1:11" ht="15.6">
      <c r="A2" s="146"/>
      <c r="B2" s="146"/>
      <c r="C2" s="146"/>
      <c r="D2" s="146"/>
      <c r="E2" s="146" t="s">
        <v>217</v>
      </c>
      <c r="F2" s="146" t="s">
        <v>218</v>
      </c>
      <c r="G2" s="146" t="s">
        <v>219</v>
      </c>
      <c r="H2" s="146" t="s">
        <v>220</v>
      </c>
      <c r="I2" s="146" t="s">
        <v>221</v>
      </c>
    </row>
    <row r="3" spans="1:11" ht="15.6">
      <c r="A3" s="146" t="s">
        <v>216</v>
      </c>
      <c r="B3" s="146"/>
      <c r="C3" s="146">
        <v>2023</v>
      </c>
      <c r="D3" s="146"/>
      <c r="E3" s="146"/>
      <c r="F3" s="146"/>
      <c r="G3" s="146"/>
      <c r="H3" s="146"/>
      <c r="I3" s="146"/>
    </row>
    <row r="4" spans="1:11" ht="15.6">
      <c r="A4" s="146" t="s">
        <v>268</v>
      </c>
      <c r="B4" s="146"/>
      <c r="C4" s="146"/>
      <c r="D4" s="146"/>
      <c r="E4" s="146"/>
      <c r="F4" s="146"/>
      <c r="G4" s="146"/>
      <c r="H4" s="146"/>
      <c r="I4" s="146"/>
    </row>
    <row r="5" spans="1:11" ht="15.6">
      <c r="A5" s="146" t="s">
        <v>157</v>
      </c>
      <c r="B5" s="146"/>
      <c r="C5" s="146"/>
      <c r="D5" s="146"/>
      <c r="E5" s="146"/>
      <c r="F5" s="146"/>
      <c r="G5" s="146"/>
      <c r="H5" s="146"/>
      <c r="I5" s="146"/>
    </row>
    <row r="6" spans="1:11" ht="15.6">
      <c r="A6" s="146" t="s">
        <v>222</v>
      </c>
      <c r="B6" s="146"/>
      <c r="C6" s="146"/>
      <c r="D6" s="146"/>
      <c r="E6" s="146"/>
      <c r="F6" s="146"/>
      <c r="G6" s="146"/>
      <c r="H6" s="146"/>
      <c r="I6" s="146"/>
    </row>
    <row r="7" spans="1:11" ht="15.6">
      <c r="A7" s="146" t="s">
        <v>224</v>
      </c>
      <c r="B7" s="146"/>
      <c r="C7" s="146"/>
      <c r="D7" s="146"/>
      <c r="E7" s="146"/>
      <c r="F7" s="146"/>
      <c r="G7" s="146"/>
      <c r="H7" s="146"/>
      <c r="I7" s="146"/>
    </row>
    <row r="8" spans="1:11" ht="15.6">
      <c r="A8" s="146"/>
      <c r="B8" s="146" t="s">
        <v>225</v>
      </c>
      <c r="C8" s="146"/>
      <c r="D8" s="146"/>
      <c r="E8" s="147">
        <v>-3784972</v>
      </c>
      <c r="F8" s="147">
        <v>-794874</v>
      </c>
      <c r="G8" s="147">
        <v>-794844</v>
      </c>
      <c r="H8" s="147">
        <v>0</v>
      </c>
      <c r="I8" s="147">
        <v>-30</v>
      </c>
    </row>
    <row r="9" spans="1:11" ht="15.6">
      <c r="A9" s="146"/>
      <c r="B9" s="146" t="s">
        <v>226</v>
      </c>
      <c r="C9" s="146"/>
      <c r="D9" s="146"/>
      <c r="E9" s="147">
        <v>786182</v>
      </c>
      <c r="F9" s="147">
        <v>165098</v>
      </c>
      <c r="G9" s="147">
        <v>165098</v>
      </c>
      <c r="H9" s="147">
        <v>0</v>
      </c>
      <c r="I9" s="147">
        <v>0</v>
      </c>
      <c r="K9" t="s">
        <v>266</v>
      </c>
    </row>
    <row r="10" spans="1:11" ht="15.6">
      <c r="A10" s="146"/>
      <c r="B10" s="146" t="s">
        <v>227</v>
      </c>
      <c r="C10" s="146"/>
      <c r="D10" s="146"/>
      <c r="E10" s="147">
        <v>0</v>
      </c>
      <c r="F10" s="147">
        <v>0</v>
      </c>
      <c r="G10" s="147">
        <v>0</v>
      </c>
      <c r="H10" s="147">
        <v>0</v>
      </c>
      <c r="I10" s="147">
        <v>0</v>
      </c>
      <c r="K10" s="145">
        <f>I11+I30</f>
        <v>-1841824</v>
      </c>
    </row>
    <row r="11" spans="1:11" ht="15.6">
      <c r="A11" s="146"/>
      <c r="B11" s="146" t="s">
        <v>228</v>
      </c>
      <c r="C11" s="146"/>
      <c r="D11" s="146"/>
      <c r="E11" s="147">
        <v>-1292449</v>
      </c>
      <c r="F11" s="147">
        <v>-1958108</v>
      </c>
      <c r="G11" s="147">
        <v>-271414</v>
      </c>
      <c r="H11" s="147">
        <v>0</v>
      </c>
      <c r="I11" s="147">
        <v>-1686694</v>
      </c>
    </row>
    <row r="12" spans="1:11" ht="15.6">
      <c r="A12" s="146" t="s">
        <v>229</v>
      </c>
      <c r="B12" s="146"/>
      <c r="C12" s="146"/>
      <c r="D12" s="146"/>
      <c r="E12" s="147">
        <v>-4291239</v>
      </c>
      <c r="F12" s="147">
        <v>-2587884</v>
      </c>
      <c r="G12" s="147">
        <v>-901160</v>
      </c>
      <c r="H12" s="147">
        <v>0</v>
      </c>
      <c r="I12" s="147">
        <v>-1686723</v>
      </c>
    </row>
    <row r="13" spans="1:11" ht="15.6">
      <c r="A13" s="146" t="s">
        <v>230</v>
      </c>
      <c r="B13" s="146"/>
      <c r="C13" s="146"/>
      <c r="D13" s="146"/>
      <c r="E13" s="147">
        <v>-4291239</v>
      </c>
      <c r="F13" s="147">
        <v>-2587884</v>
      </c>
      <c r="G13" s="147">
        <v>-901160</v>
      </c>
      <c r="H13" s="147">
        <v>0</v>
      </c>
      <c r="I13" s="147">
        <v>-1686723</v>
      </c>
    </row>
    <row r="14" spans="1:11" ht="15.6">
      <c r="A14" s="146"/>
      <c r="B14" s="146" t="s">
        <v>231</v>
      </c>
      <c r="C14" s="146"/>
      <c r="D14" s="146"/>
      <c r="E14" s="147">
        <v>-31096</v>
      </c>
      <c r="F14" s="147">
        <v>0</v>
      </c>
      <c r="G14" s="147">
        <v>-6530</v>
      </c>
      <c r="H14" s="147">
        <v>-6530</v>
      </c>
      <c r="I14" s="147">
        <v>0</v>
      </c>
    </row>
    <row r="15" spans="1:11" ht="15.6">
      <c r="A15" s="146"/>
      <c r="B15" s="146" t="s">
        <v>232</v>
      </c>
      <c r="C15" s="146"/>
      <c r="D15" s="146"/>
      <c r="E15" s="147">
        <v>0</v>
      </c>
      <c r="F15" s="147">
        <v>0</v>
      </c>
      <c r="G15" s="147">
        <v>0</v>
      </c>
      <c r="H15" s="147">
        <v>0</v>
      </c>
      <c r="I15" s="147">
        <v>0</v>
      </c>
    </row>
    <row r="16" spans="1:11" ht="15.6">
      <c r="A16" s="146"/>
      <c r="B16" s="146" t="s">
        <v>233</v>
      </c>
      <c r="C16" s="146"/>
      <c r="D16" s="146"/>
      <c r="E16" s="147">
        <v>2545405</v>
      </c>
      <c r="F16" s="147">
        <v>534535</v>
      </c>
      <c r="G16" s="147">
        <v>534535</v>
      </c>
      <c r="H16" s="147">
        <v>0</v>
      </c>
      <c r="I16" s="147">
        <v>0</v>
      </c>
    </row>
    <row r="17" spans="1:9" ht="15.6">
      <c r="A17" s="146"/>
      <c r="B17" s="146" t="s">
        <v>234</v>
      </c>
      <c r="C17" s="146"/>
      <c r="D17" s="146"/>
      <c r="E17" s="147">
        <v>-322</v>
      </c>
      <c r="F17" s="147">
        <v>-68</v>
      </c>
      <c r="G17" s="147">
        <v>-68</v>
      </c>
      <c r="H17" s="147">
        <v>0</v>
      </c>
      <c r="I17" s="147">
        <v>0</v>
      </c>
    </row>
    <row r="18" spans="1:9" ht="15.6">
      <c r="A18" s="146"/>
      <c r="B18" s="146" t="s">
        <v>235</v>
      </c>
      <c r="C18" s="146"/>
      <c r="D18" s="146"/>
      <c r="E18" s="147">
        <v>-111517</v>
      </c>
      <c r="F18" s="147">
        <v>-23419</v>
      </c>
      <c r="G18" s="147">
        <v>-23419</v>
      </c>
      <c r="H18" s="147">
        <v>0</v>
      </c>
      <c r="I18" s="147">
        <v>0</v>
      </c>
    </row>
    <row r="19" spans="1:9" ht="15.6">
      <c r="A19" s="146"/>
      <c r="B19" s="146" t="s">
        <v>236</v>
      </c>
      <c r="C19" s="146"/>
      <c r="D19" s="146"/>
      <c r="E19" s="147">
        <v>240593</v>
      </c>
      <c r="F19" s="147">
        <v>50524</v>
      </c>
      <c r="G19" s="147">
        <v>50524</v>
      </c>
      <c r="H19" s="147">
        <v>0</v>
      </c>
      <c r="I19" s="147">
        <v>0</v>
      </c>
    </row>
    <row r="20" spans="1:9" ht="15.6">
      <c r="A20" s="146"/>
      <c r="B20" s="146" t="s">
        <v>237</v>
      </c>
      <c r="C20" s="146"/>
      <c r="D20" s="146"/>
      <c r="E20" s="147">
        <v>16682166</v>
      </c>
      <c r="F20" s="147">
        <v>3503255</v>
      </c>
      <c r="G20" s="147">
        <v>3503255</v>
      </c>
      <c r="H20" s="147">
        <v>0</v>
      </c>
      <c r="I20" s="147">
        <v>0</v>
      </c>
    </row>
    <row r="21" spans="1:9" ht="15.6">
      <c r="A21" s="146"/>
      <c r="B21" s="146" t="s">
        <v>238</v>
      </c>
      <c r="C21" s="146"/>
      <c r="D21" s="146"/>
      <c r="E21" s="147">
        <v>-27329</v>
      </c>
      <c r="F21" s="147">
        <v>-5739</v>
      </c>
      <c r="G21" s="147">
        <v>-5739</v>
      </c>
      <c r="H21" s="147">
        <v>0</v>
      </c>
      <c r="I21" s="147">
        <v>0</v>
      </c>
    </row>
    <row r="22" spans="1:9" ht="15.6">
      <c r="A22" s="146"/>
      <c r="B22" s="146" t="s">
        <v>239</v>
      </c>
      <c r="C22" s="146"/>
      <c r="D22" s="146"/>
      <c r="E22" s="147">
        <v>-4074</v>
      </c>
      <c r="F22" s="147">
        <v>-856</v>
      </c>
      <c r="G22" s="147">
        <v>-856</v>
      </c>
      <c r="H22" s="147">
        <v>0</v>
      </c>
      <c r="I22" s="147">
        <v>0</v>
      </c>
    </row>
    <row r="23" spans="1:9" ht="15.6">
      <c r="A23" s="146"/>
      <c r="B23" s="146" t="s">
        <v>240</v>
      </c>
      <c r="C23" s="146"/>
      <c r="D23" s="146"/>
      <c r="E23" s="147">
        <v>-39678</v>
      </c>
      <c r="F23" s="147">
        <v>-8332</v>
      </c>
      <c r="G23" s="147">
        <v>-8332</v>
      </c>
      <c r="H23" s="147">
        <v>0</v>
      </c>
      <c r="I23" s="147">
        <v>0</v>
      </c>
    </row>
    <row r="24" spans="1:9" ht="15.6">
      <c r="A24" s="146"/>
      <c r="B24" s="146" t="s">
        <v>241</v>
      </c>
      <c r="C24" s="146"/>
      <c r="D24" s="146"/>
      <c r="E24" s="147">
        <v>-738696</v>
      </c>
      <c r="F24" s="147">
        <v>-155126</v>
      </c>
      <c r="G24" s="147">
        <v>-155126</v>
      </c>
      <c r="H24" s="147">
        <v>0</v>
      </c>
      <c r="I24" s="147">
        <v>0</v>
      </c>
    </row>
    <row r="25" spans="1:9" ht="15.6">
      <c r="A25" s="146"/>
      <c r="B25" s="146" t="s">
        <v>242</v>
      </c>
      <c r="C25" s="146"/>
      <c r="D25" s="146"/>
      <c r="E25" s="147">
        <v>10596566</v>
      </c>
      <c r="F25" s="147">
        <v>2225279</v>
      </c>
      <c r="G25" s="147">
        <v>2225279</v>
      </c>
      <c r="H25" s="147">
        <v>0</v>
      </c>
      <c r="I25" s="147">
        <v>0</v>
      </c>
    </row>
    <row r="26" spans="1:9" ht="15.6">
      <c r="A26" s="146"/>
      <c r="B26" s="146" t="s">
        <v>243</v>
      </c>
      <c r="C26" s="146"/>
      <c r="D26" s="146"/>
      <c r="E26" s="147">
        <v>-1026714</v>
      </c>
      <c r="F26" s="147">
        <v>-215610</v>
      </c>
      <c r="G26" s="147">
        <v>-215610</v>
      </c>
      <c r="H26" s="147">
        <v>0</v>
      </c>
      <c r="I26" s="147">
        <v>0</v>
      </c>
    </row>
    <row r="27" spans="1:9" ht="15.6">
      <c r="A27" s="146"/>
      <c r="B27" s="146" t="s">
        <v>244</v>
      </c>
      <c r="C27" s="146"/>
      <c r="D27" s="146"/>
      <c r="E27" s="147">
        <v>0</v>
      </c>
      <c r="F27" s="147">
        <v>0</v>
      </c>
      <c r="G27" s="147">
        <v>0</v>
      </c>
      <c r="H27" s="147">
        <v>0</v>
      </c>
      <c r="I27" s="147">
        <v>0</v>
      </c>
    </row>
    <row r="28" spans="1:9" ht="15.6">
      <c r="A28" s="146"/>
      <c r="B28" s="146" t="s">
        <v>245</v>
      </c>
      <c r="C28" s="146"/>
      <c r="D28" s="146"/>
      <c r="E28" s="147">
        <v>0</v>
      </c>
      <c r="F28" s="147">
        <v>0</v>
      </c>
      <c r="G28" s="147">
        <v>0</v>
      </c>
      <c r="H28" s="147">
        <v>0</v>
      </c>
      <c r="I28" s="147">
        <v>0</v>
      </c>
    </row>
    <row r="29" spans="1:9" ht="15.6">
      <c r="A29" s="146"/>
      <c r="B29" s="146" t="s">
        <v>246</v>
      </c>
      <c r="C29" s="146"/>
      <c r="D29" s="146"/>
      <c r="E29" s="147">
        <v>0</v>
      </c>
      <c r="F29" s="147">
        <v>0</v>
      </c>
      <c r="G29" s="147">
        <v>0</v>
      </c>
      <c r="H29" s="147">
        <v>0</v>
      </c>
      <c r="I29" s="147">
        <v>0</v>
      </c>
    </row>
    <row r="30" spans="1:9" ht="15.6">
      <c r="A30" s="146"/>
      <c r="B30" s="146" t="s">
        <v>247</v>
      </c>
      <c r="C30" s="146"/>
      <c r="D30" s="146"/>
      <c r="E30" s="147">
        <v>-1108074</v>
      </c>
      <c r="F30" s="147">
        <v>-387826</v>
      </c>
      <c r="G30" s="147">
        <v>-232695</v>
      </c>
      <c r="H30" s="147">
        <v>0</v>
      </c>
      <c r="I30" s="147">
        <v>-155130</v>
      </c>
    </row>
    <row r="31" spans="1:9" ht="15.6">
      <c r="A31" s="146" t="s">
        <v>229</v>
      </c>
      <c r="B31" s="146"/>
      <c r="C31" s="146"/>
      <c r="D31" s="146"/>
      <c r="E31" s="147">
        <v>26977229</v>
      </c>
      <c r="F31" s="147">
        <v>5516618</v>
      </c>
      <c r="G31" s="147">
        <v>5665218</v>
      </c>
      <c r="H31" s="147">
        <v>-6530</v>
      </c>
      <c r="I31" s="147">
        <v>-155130</v>
      </c>
    </row>
    <row r="32" spans="1:9" ht="15.6">
      <c r="A32" s="146" t="s">
        <v>248</v>
      </c>
      <c r="B32" s="146"/>
      <c r="C32" s="146"/>
      <c r="D32" s="146"/>
      <c r="E32" s="147">
        <v>26977229</v>
      </c>
      <c r="F32" s="147">
        <v>5516618</v>
      </c>
      <c r="G32" s="147">
        <v>5665218</v>
      </c>
      <c r="H32" s="147">
        <v>-6530</v>
      </c>
      <c r="I32" s="147">
        <v>-155130</v>
      </c>
    </row>
    <row r="33" spans="1:9" ht="15.6">
      <c r="A33" s="146"/>
      <c r="B33" s="146" t="s">
        <v>249</v>
      </c>
      <c r="C33" s="146"/>
      <c r="D33" s="146"/>
      <c r="E33" s="147">
        <v>136166</v>
      </c>
      <c r="F33" s="147">
        <v>28595</v>
      </c>
      <c r="G33" s="147">
        <v>28595</v>
      </c>
      <c r="H33" s="147">
        <v>0</v>
      </c>
      <c r="I33" s="147">
        <v>0</v>
      </c>
    </row>
    <row r="34" spans="1:9" ht="15.6">
      <c r="A34" s="146"/>
      <c r="B34" s="146" t="s">
        <v>250</v>
      </c>
      <c r="C34" s="146"/>
      <c r="D34" s="146"/>
      <c r="E34" s="147">
        <v>1155831</v>
      </c>
      <c r="F34" s="147">
        <v>242724</v>
      </c>
      <c r="G34" s="147">
        <v>242724</v>
      </c>
      <c r="H34" s="147">
        <v>0</v>
      </c>
      <c r="I34" s="147">
        <v>0</v>
      </c>
    </row>
    <row r="35" spans="1:9" ht="15.6">
      <c r="A35" s="146"/>
      <c r="B35" s="146" t="s">
        <v>251</v>
      </c>
      <c r="C35" s="146"/>
      <c r="D35" s="146"/>
      <c r="E35" s="147">
        <v>-132071</v>
      </c>
      <c r="F35" s="147">
        <v>-27735</v>
      </c>
      <c r="G35" s="147">
        <v>-27735</v>
      </c>
      <c r="H35" s="147">
        <v>0</v>
      </c>
      <c r="I35" s="147">
        <v>0</v>
      </c>
    </row>
    <row r="36" spans="1:9" ht="15.6">
      <c r="A36" s="146"/>
      <c r="B36" s="146" t="s">
        <v>252</v>
      </c>
      <c r="C36" s="146"/>
      <c r="D36" s="146"/>
      <c r="E36" s="147">
        <v>9431</v>
      </c>
      <c r="F36" s="147">
        <v>1981</v>
      </c>
      <c r="G36" s="147">
        <v>1981</v>
      </c>
      <c r="H36" s="147">
        <v>0</v>
      </c>
      <c r="I36" s="147">
        <v>0</v>
      </c>
    </row>
    <row r="37" spans="1:9" ht="15.6">
      <c r="A37" s="146"/>
      <c r="B37" s="146" t="s">
        <v>253</v>
      </c>
      <c r="C37" s="146"/>
      <c r="D37" s="146"/>
      <c r="E37" s="147">
        <v>5855</v>
      </c>
      <c r="F37" s="147">
        <v>1229</v>
      </c>
      <c r="G37" s="147">
        <v>1229</v>
      </c>
      <c r="H37" s="147">
        <v>0</v>
      </c>
      <c r="I37" s="147">
        <v>0</v>
      </c>
    </row>
    <row r="38" spans="1:9" ht="15.6">
      <c r="A38" s="146"/>
      <c r="B38" s="146" t="s">
        <v>254</v>
      </c>
      <c r="C38" s="146"/>
      <c r="D38" s="146"/>
      <c r="E38" s="147">
        <v>11584</v>
      </c>
      <c r="F38" s="147">
        <v>2433</v>
      </c>
      <c r="G38" s="147">
        <v>2433</v>
      </c>
      <c r="H38" s="147">
        <v>0</v>
      </c>
      <c r="I38" s="147">
        <v>0</v>
      </c>
    </row>
    <row r="39" spans="1:9" ht="15.6">
      <c r="A39" s="146"/>
      <c r="B39" s="146" t="s">
        <v>255</v>
      </c>
      <c r="C39" s="146"/>
      <c r="D39" s="146"/>
      <c r="E39" s="147">
        <v>-2175258</v>
      </c>
      <c r="F39" s="147">
        <v>-456804</v>
      </c>
      <c r="G39" s="147">
        <v>-456804</v>
      </c>
      <c r="H39" s="147">
        <v>0</v>
      </c>
      <c r="I39" s="147">
        <v>0</v>
      </c>
    </row>
    <row r="40" spans="1:9" ht="15.6">
      <c r="A40" s="146"/>
      <c r="B40" s="146" t="s">
        <v>256</v>
      </c>
      <c r="C40" s="146"/>
      <c r="D40" s="146"/>
      <c r="E40" s="147">
        <v>-2410243</v>
      </c>
      <c r="F40" s="147">
        <v>-506151</v>
      </c>
      <c r="G40" s="147">
        <v>-506151</v>
      </c>
      <c r="H40" s="147">
        <v>0</v>
      </c>
      <c r="I40" s="147">
        <v>0</v>
      </c>
    </row>
    <row r="41" spans="1:9" ht="15.6">
      <c r="A41" s="146"/>
      <c r="B41" s="146" t="s">
        <v>257</v>
      </c>
      <c r="C41" s="146"/>
      <c r="D41" s="146"/>
      <c r="E41" s="147">
        <v>0</v>
      </c>
      <c r="F41" s="147">
        <v>0</v>
      </c>
      <c r="G41" s="147">
        <v>0</v>
      </c>
      <c r="H41" s="147">
        <v>0</v>
      </c>
      <c r="I41" s="147">
        <v>0</v>
      </c>
    </row>
    <row r="42" spans="1:9" ht="15.6">
      <c r="A42" s="146"/>
      <c r="B42" s="146" t="s">
        <v>258</v>
      </c>
      <c r="C42" s="146"/>
      <c r="D42" s="146"/>
      <c r="E42" s="147">
        <v>0</v>
      </c>
      <c r="F42" s="147">
        <v>0</v>
      </c>
      <c r="G42" s="147">
        <v>0</v>
      </c>
      <c r="H42" s="147">
        <v>0</v>
      </c>
      <c r="I42" s="147">
        <v>0</v>
      </c>
    </row>
    <row r="43" spans="1:9" ht="15.6">
      <c r="A43" s="146"/>
      <c r="B43" s="146" t="s">
        <v>259</v>
      </c>
      <c r="C43" s="146"/>
      <c r="D43" s="146"/>
      <c r="E43" s="147">
        <v>41301</v>
      </c>
      <c r="F43" s="147">
        <v>8673</v>
      </c>
      <c r="G43" s="147">
        <v>8673</v>
      </c>
      <c r="H43" s="147">
        <v>0</v>
      </c>
      <c r="I43" s="147">
        <v>0</v>
      </c>
    </row>
    <row r="44" spans="1:9" ht="15.6">
      <c r="A44" s="146" t="s">
        <v>229</v>
      </c>
      <c r="B44" s="146"/>
      <c r="C44" s="146"/>
      <c r="D44" s="146"/>
      <c r="E44" s="147">
        <v>-3357405</v>
      </c>
      <c r="F44" s="147">
        <v>-705055</v>
      </c>
      <c r="G44" s="147">
        <v>-705055</v>
      </c>
      <c r="H44" s="147">
        <v>0</v>
      </c>
      <c r="I44" s="147">
        <v>0</v>
      </c>
    </row>
    <row r="45" spans="1:9" ht="15.6">
      <c r="A45" s="146" t="s">
        <v>260</v>
      </c>
      <c r="B45" s="146"/>
      <c r="C45" s="146"/>
      <c r="D45" s="146"/>
      <c r="E45" s="147">
        <v>-3357405</v>
      </c>
      <c r="F45" s="147">
        <v>-705055</v>
      </c>
      <c r="G45" s="147">
        <v>-705055</v>
      </c>
      <c r="H45" s="147">
        <v>0</v>
      </c>
      <c r="I45" s="147">
        <v>0</v>
      </c>
    </row>
    <row r="46" spans="1:9" ht="15.6">
      <c r="A46" s="146" t="s">
        <v>261</v>
      </c>
      <c r="B46" s="146"/>
      <c r="C46" s="146"/>
      <c r="D46" s="146"/>
      <c r="E46" s="147">
        <v>19328584</v>
      </c>
      <c r="F46" s="147">
        <v>2223679</v>
      </c>
      <c r="G46" s="147">
        <v>4059003</v>
      </c>
      <c r="H46" s="147">
        <v>-6530</v>
      </c>
      <c r="I46" s="147">
        <v>-1841854</v>
      </c>
    </row>
    <row r="47" spans="1:9" ht="15.6">
      <c r="A47" s="146" t="s">
        <v>262</v>
      </c>
      <c r="B47" s="146"/>
      <c r="C47" s="146"/>
      <c r="D47" s="146"/>
      <c r="E47" s="147">
        <v>19328584</v>
      </c>
      <c r="F47" s="147">
        <v>2223679</v>
      </c>
      <c r="G47" s="147">
        <v>4059003</v>
      </c>
      <c r="H47" s="147">
        <v>-6530</v>
      </c>
      <c r="I47" s="147">
        <v>-1841854</v>
      </c>
    </row>
    <row r="48" spans="1:9" ht="15.6">
      <c r="A48" s="146" t="s">
        <v>269</v>
      </c>
      <c r="B48" s="146" t="s">
        <v>264</v>
      </c>
      <c r="C48" s="146"/>
      <c r="D48" s="146"/>
      <c r="E48" s="146"/>
      <c r="F48" s="146"/>
      <c r="G48" s="146"/>
      <c r="H48" s="146"/>
      <c r="I48" s="146"/>
    </row>
    <row r="49" spans="1:9" ht="15.6">
      <c r="A49" s="146" t="s">
        <v>265</v>
      </c>
      <c r="B49" s="146"/>
      <c r="C49" s="146"/>
      <c r="D49" s="146"/>
      <c r="E49" s="147">
        <v>19328584</v>
      </c>
      <c r="F49" s="147">
        <v>2223679</v>
      </c>
      <c r="G49" s="147">
        <v>4059003</v>
      </c>
      <c r="H49" s="147">
        <v>-6530</v>
      </c>
      <c r="I49" s="147">
        <v>-1841854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01C38-48E6-41D3-A676-F93FF1B75822}">
  <dimension ref="A1:I55"/>
  <sheetViews>
    <sheetView topLeftCell="A21" zoomScale="80" zoomScaleNormal="80" workbookViewId="0">
      <selection activeCell="B23" sqref="B23:Q23"/>
    </sheetView>
  </sheetViews>
  <sheetFormatPr defaultRowHeight="15"/>
  <cols>
    <col min="1" max="1" width="42.54296875" bestFit="1" customWidth="1"/>
    <col min="2" max="2" width="9.6328125" bestFit="1" customWidth="1"/>
    <col min="3" max="3" width="9" bestFit="1" customWidth="1"/>
    <col min="4" max="4" width="15.90625" bestFit="1" customWidth="1"/>
    <col min="5" max="5" width="6.453125" bestFit="1" customWidth="1"/>
    <col min="6" max="6" width="16.453125" bestFit="1" customWidth="1"/>
    <col min="7" max="7" width="9.1796875" bestFit="1" customWidth="1"/>
    <col min="8" max="8" width="11.90625" bestFit="1" customWidth="1"/>
    <col min="9" max="9" width="11.54296875" bestFit="1" customWidth="1"/>
  </cols>
  <sheetData>
    <row r="1" spans="1:9" ht="15.6">
      <c r="A1" s="152" t="s">
        <v>270</v>
      </c>
      <c r="B1" s="152" t="s">
        <v>271</v>
      </c>
      <c r="C1" s="152" t="s">
        <v>272</v>
      </c>
      <c r="D1" s="152" t="s">
        <v>273</v>
      </c>
      <c r="E1" s="152" t="s">
        <v>274</v>
      </c>
      <c r="F1" s="152" t="s">
        <v>275</v>
      </c>
      <c r="G1" s="152" t="s">
        <v>276</v>
      </c>
      <c r="H1" s="152" t="s">
        <v>277</v>
      </c>
      <c r="I1" s="152" t="s">
        <v>278</v>
      </c>
    </row>
    <row r="2" spans="1:9" ht="15.6">
      <c r="A2" s="153" t="s">
        <v>279</v>
      </c>
      <c r="B2" s="153"/>
      <c r="C2" s="153"/>
      <c r="D2" s="153"/>
      <c r="E2" s="153"/>
      <c r="F2" s="153"/>
      <c r="G2" s="153"/>
      <c r="H2" s="153"/>
      <c r="I2" s="153"/>
    </row>
    <row r="3" spans="1:9" ht="15.6">
      <c r="A3" s="153"/>
      <c r="B3" s="153"/>
      <c r="C3" s="153"/>
      <c r="D3" s="153"/>
      <c r="E3" s="153"/>
      <c r="F3" s="153"/>
      <c r="G3" s="153"/>
      <c r="H3" s="153"/>
      <c r="I3" s="153"/>
    </row>
    <row r="4" spans="1:9" ht="15.6">
      <c r="A4" s="153" t="s">
        <v>158</v>
      </c>
      <c r="B4" s="153"/>
      <c r="C4" s="153"/>
      <c r="D4" s="153"/>
      <c r="E4" s="153"/>
      <c r="F4" s="153"/>
      <c r="G4" s="153"/>
      <c r="H4" s="153"/>
      <c r="I4" s="153"/>
    </row>
    <row r="5" spans="1:9" ht="15.6">
      <c r="A5" s="153" t="s">
        <v>157</v>
      </c>
      <c r="B5" s="153"/>
      <c r="C5" s="153"/>
      <c r="D5" s="153"/>
      <c r="E5" s="153"/>
      <c r="F5" s="153"/>
      <c r="G5" s="153"/>
      <c r="H5" s="153"/>
      <c r="I5" s="153"/>
    </row>
    <row r="6" spans="1:9" ht="15.6">
      <c r="A6" s="153" t="s">
        <v>280</v>
      </c>
      <c r="B6" s="153"/>
      <c r="C6" s="153"/>
      <c r="D6" s="153"/>
      <c r="E6" s="153"/>
      <c r="F6" s="153"/>
      <c r="G6" s="153"/>
      <c r="H6" s="153"/>
      <c r="I6" s="153"/>
    </row>
    <row r="7" spans="1:9" ht="15.6">
      <c r="A7" s="153" t="s">
        <v>281</v>
      </c>
      <c r="B7" s="153"/>
      <c r="C7" s="153"/>
      <c r="D7" s="153"/>
      <c r="E7" s="153"/>
      <c r="F7" s="153"/>
      <c r="G7" s="153"/>
      <c r="H7" s="153"/>
      <c r="I7" s="153"/>
    </row>
    <row r="8" spans="1:9" ht="15.6">
      <c r="A8" s="154" t="s">
        <v>282</v>
      </c>
      <c r="B8" s="153"/>
      <c r="C8" s="153"/>
      <c r="D8" s="153"/>
      <c r="E8" s="153"/>
      <c r="F8" s="153"/>
      <c r="G8" s="153"/>
      <c r="H8" s="153"/>
      <c r="I8" s="153"/>
    </row>
    <row r="9" spans="1:9" ht="15.6">
      <c r="A9" s="152" t="s">
        <v>283</v>
      </c>
      <c r="B9" s="155">
        <v>22293256</v>
      </c>
      <c r="C9" s="155">
        <v>0</v>
      </c>
      <c r="D9" s="155">
        <v>0</v>
      </c>
      <c r="E9" s="155">
        <v>0</v>
      </c>
      <c r="F9" s="155">
        <v>0</v>
      </c>
      <c r="G9" s="155">
        <v>0</v>
      </c>
      <c r="H9" s="155">
        <v>0</v>
      </c>
      <c r="I9" s="155">
        <v>22293256</v>
      </c>
    </row>
    <row r="10" spans="1:9" ht="15.6">
      <c r="A10" s="152" t="s">
        <v>284</v>
      </c>
      <c r="B10" s="155">
        <v>0</v>
      </c>
      <c r="C10" s="155">
        <v>0</v>
      </c>
      <c r="D10" s="155">
        <v>0</v>
      </c>
      <c r="E10" s="155">
        <v>0</v>
      </c>
      <c r="F10" s="155">
        <v>0</v>
      </c>
      <c r="G10" s="155">
        <v>0</v>
      </c>
      <c r="H10" s="155">
        <v>0</v>
      </c>
      <c r="I10" s="155">
        <v>0</v>
      </c>
    </row>
    <row r="11" spans="1:9" ht="15.6">
      <c r="A11" s="152" t="s">
        <v>285</v>
      </c>
      <c r="B11" s="155">
        <v>22293256</v>
      </c>
      <c r="C11" s="155">
        <v>0</v>
      </c>
      <c r="D11" s="155">
        <v>0</v>
      </c>
      <c r="E11" s="155">
        <v>0</v>
      </c>
      <c r="F11" s="155">
        <v>0</v>
      </c>
      <c r="G11" s="155">
        <v>0</v>
      </c>
      <c r="H11" s="155">
        <v>0</v>
      </c>
      <c r="I11" s="155">
        <v>22293256</v>
      </c>
    </row>
    <row r="12" spans="1:9" ht="15.6">
      <c r="A12" s="156" t="s">
        <v>282</v>
      </c>
      <c r="B12" s="152"/>
      <c r="C12" s="152"/>
      <c r="D12" s="152"/>
      <c r="E12" s="152"/>
      <c r="F12" s="152"/>
      <c r="G12" s="152"/>
      <c r="H12" s="152"/>
      <c r="I12" s="152"/>
    </row>
    <row r="13" spans="1:9" ht="15.6">
      <c r="A13" s="157"/>
      <c r="B13" s="157"/>
      <c r="C13" s="157"/>
      <c r="D13" s="157"/>
      <c r="E13" s="157"/>
      <c r="F13" s="157"/>
      <c r="G13" s="157"/>
      <c r="H13" s="157"/>
      <c r="I13" s="157"/>
    </row>
    <row r="14" spans="1:9" ht="15.6">
      <c r="A14" s="157" t="s">
        <v>286</v>
      </c>
      <c r="B14" s="158">
        <v>4681584</v>
      </c>
      <c r="C14" s="158">
        <v>0</v>
      </c>
      <c r="D14" s="158">
        <v>0</v>
      </c>
      <c r="E14" s="158">
        <v>0</v>
      </c>
      <c r="F14" s="158">
        <v>0</v>
      </c>
      <c r="G14" s="158">
        <v>0</v>
      </c>
      <c r="H14" s="158">
        <v>0</v>
      </c>
      <c r="I14" s="158">
        <v>4681584</v>
      </c>
    </row>
    <row r="15" spans="1:9" ht="15.6">
      <c r="A15" s="157" t="s">
        <v>287</v>
      </c>
      <c r="B15" s="158">
        <v>1242442</v>
      </c>
      <c r="C15" s="158">
        <v>-5125</v>
      </c>
      <c r="D15" s="158">
        <v>3490</v>
      </c>
      <c r="E15" s="158">
        <v>0</v>
      </c>
      <c r="F15" s="158">
        <v>0</v>
      </c>
      <c r="G15" s="158">
        <v>-39600</v>
      </c>
      <c r="H15" s="158">
        <v>0</v>
      </c>
      <c r="I15" s="158">
        <v>1201207</v>
      </c>
    </row>
    <row r="16" spans="1:9" ht="15.6">
      <c r="A16" s="157" t="s">
        <v>288</v>
      </c>
      <c r="B16" s="158">
        <v>-209494</v>
      </c>
      <c r="C16" s="158">
        <v>1076</v>
      </c>
      <c r="D16" s="158">
        <v>-244</v>
      </c>
      <c r="E16" s="158">
        <v>0</v>
      </c>
      <c r="F16" s="158">
        <v>0</v>
      </c>
      <c r="G16" s="158">
        <v>8316</v>
      </c>
      <c r="H16" s="158">
        <v>0</v>
      </c>
      <c r="I16" s="158">
        <v>-200346</v>
      </c>
    </row>
    <row r="17" spans="1:9" ht="15.6">
      <c r="A17" s="159" t="s">
        <v>289</v>
      </c>
      <c r="B17" s="160">
        <v>5714532</v>
      </c>
      <c r="C17" s="160">
        <v>-4049</v>
      </c>
      <c r="D17" s="160">
        <v>3247</v>
      </c>
      <c r="E17" s="160">
        <v>0</v>
      </c>
      <c r="F17" s="160">
        <v>0</v>
      </c>
      <c r="G17" s="160">
        <v>-31284</v>
      </c>
      <c r="H17" s="160">
        <v>0</v>
      </c>
      <c r="I17" s="160">
        <v>5682445</v>
      </c>
    </row>
    <row r="18" spans="1:9" ht="15.6">
      <c r="A18" s="161" t="s">
        <v>282</v>
      </c>
      <c r="B18" s="157"/>
      <c r="C18" s="157"/>
      <c r="D18" s="157"/>
      <c r="E18" s="157"/>
      <c r="F18" s="157"/>
      <c r="G18" s="157"/>
      <c r="H18" s="157"/>
      <c r="I18" s="157"/>
    </row>
    <row r="19" spans="1:9" ht="15.6">
      <c r="A19" s="157" t="s">
        <v>290</v>
      </c>
      <c r="B19" s="157"/>
      <c r="C19" s="157"/>
      <c r="D19" s="157"/>
      <c r="E19" s="157"/>
      <c r="F19" s="157"/>
      <c r="G19" s="157"/>
      <c r="H19" s="157"/>
      <c r="I19" s="157"/>
    </row>
    <row r="20" spans="1:9" ht="15.6">
      <c r="A20" s="157" t="s">
        <v>291</v>
      </c>
      <c r="B20" s="158">
        <v>12338</v>
      </c>
      <c r="C20" s="158">
        <v>0</v>
      </c>
      <c r="D20" s="158">
        <v>0</v>
      </c>
      <c r="E20" s="158">
        <v>0</v>
      </c>
      <c r="F20" s="158">
        <v>0</v>
      </c>
      <c r="G20" s="158">
        <v>0</v>
      </c>
      <c r="H20" s="158">
        <v>0</v>
      </c>
      <c r="I20" s="158">
        <v>12338</v>
      </c>
    </row>
    <row r="21" spans="1:9" ht="15.6">
      <c r="A21" s="157" t="s">
        <v>292</v>
      </c>
      <c r="B21" s="158">
        <v>1157</v>
      </c>
      <c r="C21" s="158">
        <v>0</v>
      </c>
      <c r="D21" s="158">
        <v>-715</v>
      </c>
      <c r="E21" s="158">
        <v>0</v>
      </c>
      <c r="F21" s="158">
        <v>0</v>
      </c>
      <c r="G21" s="158">
        <v>0</v>
      </c>
      <c r="H21" s="158">
        <v>0</v>
      </c>
      <c r="I21" s="158">
        <v>443</v>
      </c>
    </row>
    <row r="22" spans="1:9" ht="15.6">
      <c r="A22" s="157" t="s">
        <v>293</v>
      </c>
      <c r="B22" s="158">
        <v>737</v>
      </c>
      <c r="C22" s="158">
        <v>0</v>
      </c>
      <c r="D22" s="158">
        <v>0</v>
      </c>
      <c r="E22" s="158">
        <v>0</v>
      </c>
      <c r="F22" s="158">
        <v>0</v>
      </c>
      <c r="G22" s="158">
        <v>0</v>
      </c>
      <c r="H22" s="158">
        <v>0</v>
      </c>
      <c r="I22" s="158">
        <v>737</v>
      </c>
    </row>
    <row r="23" spans="1:9" ht="15.6">
      <c r="A23" s="157" t="s">
        <v>294</v>
      </c>
      <c r="B23" s="158">
        <v>0</v>
      </c>
      <c r="C23" s="158">
        <v>-24462</v>
      </c>
      <c r="D23" s="158">
        <v>0</v>
      </c>
      <c r="E23" s="158">
        <v>0</v>
      </c>
      <c r="F23" s="158">
        <v>0</v>
      </c>
      <c r="G23" s="158">
        <v>0</v>
      </c>
      <c r="H23" s="158">
        <v>0</v>
      </c>
      <c r="I23" s="158">
        <v>-24462</v>
      </c>
    </row>
    <row r="24" spans="1:9" ht="15.6">
      <c r="A24" s="157" t="s">
        <v>295</v>
      </c>
      <c r="B24" s="158">
        <v>4301</v>
      </c>
      <c r="C24" s="158">
        <v>0</v>
      </c>
      <c r="D24" s="158">
        <v>1653</v>
      </c>
      <c r="E24" s="158">
        <v>0</v>
      </c>
      <c r="F24" s="158">
        <v>0</v>
      </c>
      <c r="G24" s="158">
        <v>0</v>
      </c>
      <c r="H24" s="158">
        <v>0</v>
      </c>
      <c r="I24" s="158">
        <v>5954</v>
      </c>
    </row>
    <row r="25" spans="1:9" ht="15.6">
      <c r="A25" s="157" t="s">
        <v>296</v>
      </c>
      <c r="B25" s="158">
        <v>37157</v>
      </c>
      <c r="C25" s="158">
        <v>0</v>
      </c>
      <c r="D25" s="158">
        <v>-1241</v>
      </c>
      <c r="E25" s="158">
        <v>0</v>
      </c>
      <c r="F25" s="158">
        <v>0</v>
      </c>
      <c r="G25" s="158">
        <v>0</v>
      </c>
      <c r="H25" s="158">
        <v>0</v>
      </c>
      <c r="I25" s="158">
        <v>35917</v>
      </c>
    </row>
    <row r="26" spans="1:9" ht="15.6">
      <c r="A26" s="157" t="s">
        <v>297</v>
      </c>
      <c r="B26" s="158">
        <v>-7837</v>
      </c>
      <c r="C26" s="158">
        <v>0</v>
      </c>
      <c r="D26" s="158">
        <v>0</v>
      </c>
      <c r="E26" s="158">
        <v>0</v>
      </c>
      <c r="F26" s="158">
        <v>0</v>
      </c>
      <c r="G26" s="158">
        <v>0</v>
      </c>
      <c r="H26" s="158">
        <v>0</v>
      </c>
      <c r="I26" s="158">
        <v>-7837</v>
      </c>
    </row>
    <row r="27" spans="1:9" ht="15.6">
      <c r="A27" s="159" t="s">
        <v>298</v>
      </c>
      <c r="B27" s="160">
        <v>47854</v>
      </c>
      <c r="C27" s="160">
        <v>-24462</v>
      </c>
      <c r="D27" s="160">
        <v>-303</v>
      </c>
      <c r="E27" s="160">
        <v>0</v>
      </c>
      <c r="F27" s="160">
        <v>0</v>
      </c>
      <c r="G27" s="160">
        <v>0</v>
      </c>
      <c r="H27" s="160">
        <v>0</v>
      </c>
      <c r="I27" s="160">
        <v>23090</v>
      </c>
    </row>
    <row r="28" spans="1:9" ht="15.6">
      <c r="A28" s="161" t="s">
        <v>282</v>
      </c>
      <c r="B28" s="157"/>
      <c r="C28" s="157"/>
      <c r="D28" s="157"/>
      <c r="E28" s="157"/>
      <c r="F28" s="157"/>
      <c r="G28" s="157"/>
      <c r="H28" s="157"/>
      <c r="I28" s="157"/>
    </row>
    <row r="29" spans="1:9" ht="15.6">
      <c r="A29" s="157" t="s">
        <v>299</v>
      </c>
      <c r="B29" s="157"/>
      <c r="C29" s="157"/>
      <c r="D29" s="157"/>
      <c r="E29" s="157"/>
      <c r="F29" s="157"/>
      <c r="G29" s="157"/>
      <c r="H29" s="157"/>
      <c r="I29" s="157"/>
    </row>
    <row r="30" spans="1:9" ht="15.6">
      <c r="A30" s="157" t="s">
        <v>300</v>
      </c>
      <c r="B30" s="158">
        <v>-5598768</v>
      </c>
      <c r="C30" s="158">
        <v>5212377</v>
      </c>
      <c r="D30" s="158">
        <v>0</v>
      </c>
      <c r="E30" s="158">
        <v>0</v>
      </c>
      <c r="F30" s="158">
        <v>0</v>
      </c>
      <c r="G30" s="158">
        <v>0</v>
      </c>
      <c r="H30" s="158">
        <v>0</v>
      </c>
      <c r="I30" s="158">
        <v>-386391</v>
      </c>
    </row>
    <row r="31" spans="1:9" ht="15.6">
      <c r="A31" s="159" t="s">
        <v>301</v>
      </c>
      <c r="B31" s="160">
        <v>-5598768</v>
      </c>
      <c r="C31" s="160">
        <v>5212377</v>
      </c>
      <c r="D31" s="160">
        <v>0</v>
      </c>
      <c r="E31" s="160">
        <v>0</v>
      </c>
      <c r="F31" s="160">
        <v>0</v>
      </c>
      <c r="G31" s="160">
        <v>0</v>
      </c>
      <c r="H31" s="160">
        <v>0</v>
      </c>
      <c r="I31" s="160">
        <v>-386391</v>
      </c>
    </row>
    <row r="32" spans="1:9" ht="15.6">
      <c r="A32" s="161" t="s">
        <v>282</v>
      </c>
      <c r="B32" s="157"/>
      <c r="C32" s="157"/>
      <c r="D32" s="157"/>
      <c r="E32" s="157"/>
      <c r="F32" s="157"/>
      <c r="G32" s="157"/>
      <c r="H32" s="157"/>
      <c r="I32" s="157"/>
    </row>
    <row r="33" spans="1:9" ht="15.6">
      <c r="A33" s="157" t="s">
        <v>302</v>
      </c>
      <c r="B33" s="157"/>
      <c r="C33" s="157"/>
      <c r="D33" s="157"/>
      <c r="E33" s="157"/>
      <c r="F33" s="157"/>
      <c r="G33" s="157"/>
      <c r="H33" s="157"/>
      <c r="I33" s="157"/>
    </row>
    <row r="34" spans="1:9" ht="15.6">
      <c r="A34" s="157" t="s">
        <v>303</v>
      </c>
      <c r="B34" s="158">
        <v>335926</v>
      </c>
      <c r="C34" s="158">
        <v>0</v>
      </c>
      <c r="D34" s="158">
        <v>0</v>
      </c>
      <c r="E34" s="158">
        <v>0</v>
      </c>
      <c r="F34" s="158">
        <v>0</v>
      </c>
      <c r="G34" s="158">
        <v>0</v>
      </c>
      <c r="H34" s="158">
        <v>0</v>
      </c>
      <c r="I34" s="158">
        <v>335926</v>
      </c>
    </row>
    <row r="35" spans="1:9" ht="15.6">
      <c r="A35" s="159" t="s">
        <v>304</v>
      </c>
      <c r="B35" s="160">
        <v>335926</v>
      </c>
      <c r="C35" s="160">
        <v>0</v>
      </c>
      <c r="D35" s="160">
        <v>0</v>
      </c>
      <c r="E35" s="160">
        <v>0</v>
      </c>
      <c r="F35" s="160">
        <v>0</v>
      </c>
      <c r="G35" s="160">
        <v>0</v>
      </c>
      <c r="H35" s="160">
        <v>0</v>
      </c>
      <c r="I35" s="160">
        <v>335926</v>
      </c>
    </row>
    <row r="36" spans="1:9" ht="15.6">
      <c r="A36" s="161" t="s">
        <v>282</v>
      </c>
      <c r="B36" s="157"/>
      <c r="C36" s="157"/>
      <c r="D36" s="157"/>
      <c r="E36" s="157"/>
      <c r="F36" s="157"/>
      <c r="G36" s="157"/>
      <c r="H36" s="157"/>
      <c r="I36" s="157"/>
    </row>
    <row r="37" spans="1:9" ht="15.6">
      <c r="A37" s="157" t="s">
        <v>305</v>
      </c>
      <c r="B37" s="158">
        <v>6526</v>
      </c>
      <c r="C37" s="158">
        <v>0</v>
      </c>
      <c r="D37" s="158">
        <v>4117</v>
      </c>
      <c r="E37" s="158">
        <v>0</v>
      </c>
      <c r="F37" s="158">
        <v>0</v>
      </c>
      <c r="G37" s="158">
        <v>0</v>
      </c>
      <c r="H37" s="158">
        <v>0</v>
      </c>
      <c r="I37" s="158">
        <v>10642</v>
      </c>
    </row>
    <row r="38" spans="1:9" ht="15.6">
      <c r="A38" s="157" t="s">
        <v>306</v>
      </c>
      <c r="B38" s="158">
        <v>-93391</v>
      </c>
      <c r="C38" s="158">
        <v>0</v>
      </c>
      <c r="D38" s="158">
        <v>1107</v>
      </c>
      <c r="E38" s="158">
        <v>0</v>
      </c>
      <c r="F38" s="158">
        <v>0</v>
      </c>
      <c r="G38" s="158">
        <v>0</v>
      </c>
      <c r="H38" s="158">
        <v>0</v>
      </c>
      <c r="I38" s="158">
        <v>-92284</v>
      </c>
    </row>
    <row r="39" spans="1:9" ht="15.6">
      <c r="A39" s="157" t="s">
        <v>307</v>
      </c>
      <c r="B39" s="158">
        <v>-1284682</v>
      </c>
      <c r="C39" s="158">
        <v>0</v>
      </c>
      <c r="D39" s="158">
        <v>0</v>
      </c>
      <c r="E39" s="158">
        <v>0</v>
      </c>
      <c r="F39" s="158">
        <v>0</v>
      </c>
      <c r="G39" s="158">
        <v>0</v>
      </c>
      <c r="H39" s="158">
        <v>0</v>
      </c>
      <c r="I39" s="158">
        <v>-1284682</v>
      </c>
    </row>
    <row r="40" spans="1:9" ht="15.6">
      <c r="A40" s="157" t="s">
        <v>308</v>
      </c>
      <c r="B40" s="158">
        <v>0</v>
      </c>
      <c r="C40" s="158">
        <v>-4899635</v>
      </c>
      <c r="D40" s="158">
        <v>0</v>
      </c>
      <c r="E40" s="158">
        <v>0</v>
      </c>
      <c r="F40" s="158">
        <v>0</v>
      </c>
      <c r="G40" s="158">
        <v>0</v>
      </c>
      <c r="H40" s="158">
        <v>0</v>
      </c>
      <c r="I40" s="158">
        <v>-4899635</v>
      </c>
    </row>
    <row r="41" spans="1:9" ht="15.6">
      <c r="A41" s="159" t="s">
        <v>309</v>
      </c>
      <c r="B41" s="160">
        <v>-872004</v>
      </c>
      <c r="C41" s="160">
        <v>284231</v>
      </c>
      <c r="D41" s="160">
        <v>8168</v>
      </c>
      <c r="E41" s="160">
        <v>0</v>
      </c>
      <c r="F41" s="160">
        <v>0</v>
      </c>
      <c r="G41" s="160">
        <v>-31284</v>
      </c>
      <c r="H41" s="160">
        <v>0</v>
      </c>
      <c r="I41" s="160">
        <v>-610889</v>
      </c>
    </row>
    <row r="42" spans="1:9" ht="15.6">
      <c r="A42" s="157" t="s">
        <v>310</v>
      </c>
      <c r="B42" s="158">
        <v>-246854</v>
      </c>
      <c r="C42" s="158">
        <v>0</v>
      </c>
      <c r="D42" s="158">
        <v>-149399</v>
      </c>
      <c r="E42" s="158">
        <v>46366</v>
      </c>
      <c r="F42" s="158">
        <v>0</v>
      </c>
      <c r="G42" s="158">
        <v>0</v>
      </c>
      <c r="H42" s="158">
        <v>0</v>
      </c>
      <c r="I42" s="158">
        <v>-349887</v>
      </c>
    </row>
    <row r="43" spans="1:9" ht="15.6">
      <c r="A43" s="159" t="s">
        <v>311</v>
      </c>
      <c r="B43" s="160">
        <v>-1118858</v>
      </c>
      <c r="C43" s="160">
        <v>284231</v>
      </c>
      <c r="D43" s="160">
        <v>-141231</v>
      </c>
      <c r="E43" s="160">
        <v>46366</v>
      </c>
      <c r="F43" s="160">
        <v>0</v>
      </c>
      <c r="G43" s="160">
        <v>-31284</v>
      </c>
      <c r="H43" s="160">
        <v>0</v>
      </c>
      <c r="I43" s="160">
        <v>-960775</v>
      </c>
    </row>
    <row r="44" spans="1:9" ht="15.6">
      <c r="A44" s="157" t="s">
        <v>312</v>
      </c>
      <c r="B44" s="158">
        <v>-1118858</v>
      </c>
      <c r="C44" s="158">
        <v>284231</v>
      </c>
      <c r="D44" s="158">
        <v>-141231</v>
      </c>
      <c r="E44" s="158">
        <v>46366</v>
      </c>
      <c r="F44" s="158">
        <v>0</v>
      </c>
      <c r="G44" s="158">
        <v>-31284</v>
      </c>
      <c r="H44" s="158">
        <v>0</v>
      </c>
      <c r="I44" s="158">
        <v>-960775</v>
      </c>
    </row>
    <row r="45" spans="1:9" ht="15.6">
      <c r="A45" s="157" t="s">
        <v>313</v>
      </c>
      <c r="B45" s="158">
        <v>0</v>
      </c>
      <c r="C45" s="158">
        <v>0</v>
      </c>
      <c r="D45" s="158">
        <v>0</v>
      </c>
      <c r="E45" s="158">
        <v>0</v>
      </c>
      <c r="F45" s="158">
        <v>0</v>
      </c>
      <c r="G45" s="158">
        <v>0</v>
      </c>
      <c r="H45" s="158">
        <v>0</v>
      </c>
      <c r="I45" s="158">
        <v>0</v>
      </c>
    </row>
    <row r="46" spans="1:9" ht="15.6">
      <c r="A46" s="157" t="s">
        <v>314</v>
      </c>
      <c r="B46" s="161" t="s">
        <v>315</v>
      </c>
      <c r="C46" s="157">
        <v>0</v>
      </c>
      <c r="D46" s="157">
        <v>0</v>
      </c>
      <c r="E46" s="157">
        <v>0</v>
      </c>
      <c r="F46" s="157">
        <v>0</v>
      </c>
      <c r="G46" s="157">
        <v>0</v>
      </c>
      <c r="H46" s="157">
        <v>0</v>
      </c>
      <c r="I46" s="161" t="s">
        <v>316</v>
      </c>
    </row>
    <row r="47" spans="1:9" ht="15.6">
      <c r="A47" s="157" t="s">
        <v>317</v>
      </c>
      <c r="B47" s="161" t="s">
        <v>315</v>
      </c>
      <c r="C47" s="157">
        <v>1.2749999999999999E-2</v>
      </c>
      <c r="D47" s="161" t="s">
        <v>318</v>
      </c>
      <c r="E47" s="157">
        <v>2.0799999999999998E-3</v>
      </c>
      <c r="F47" s="157">
        <v>0</v>
      </c>
      <c r="G47" s="161" t="s">
        <v>319</v>
      </c>
      <c r="H47" s="157">
        <v>0</v>
      </c>
      <c r="I47" s="161" t="s">
        <v>316</v>
      </c>
    </row>
    <row r="49" spans="8:9" ht="15.6">
      <c r="H49" s="162" t="s">
        <v>320</v>
      </c>
      <c r="I49" s="163">
        <f>I38</f>
        <v>-92284</v>
      </c>
    </row>
    <row r="50" spans="8:9" ht="15.6">
      <c r="H50" s="162" t="s">
        <v>321</v>
      </c>
      <c r="I50" s="162">
        <v>1.3240824108892537</v>
      </c>
    </row>
    <row r="51" spans="8:9" ht="15.6">
      <c r="H51" s="162" t="s">
        <v>322</v>
      </c>
      <c r="I51" s="163">
        <f>I49*I50</f>
        <v>-122191.62120650389</v>
      </c>
    </row>
    <row r="54" spans="8:9" ht="15.6">
      <c r="H54" s="162" t="s">
        <v>393</v>
      </c>
      <c r="I54">
        <f>$I$51*'Report 260 SC 2024'!H52</f>
        <v>-119563.88201890326</v>
      </c>
    </row>
    <row r="55" spans="8:9" ht="15.6">
      <c r="H55" s="162" t="s">
        <v>394</v>
      </c>
      <c r="I55">
        <f>$I$51*'Report 260 SC 2024'!H53</f>
        <v>-2627.7391876006336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4D335-58D6-4125-8D9B-933D4632C409}">
  <dimension ref="A1:J54"/>
  <sheetViews>
    <sheetView topLeftCell="A20" zoomScale="80" zoomScaleNormal="80" workbookViewId="0">
      <selection activeCell="B23" sqref="B23:Q23"/>
    </sheetView>
  </sheetViews>
  <sheetFormatPr defaultRowHeight="15"/>
  <cols>
    <col min="1" max="1" width="33.453125" bestFit="1" customWidth="1"/>
    <col min="2" max="2" width="24.7265625" bestFit="1" customWidth="1"/>
    <col min="3" max="3" width="5.81640625" bestFit="1" customWidth="1"/>
    <col min="5" max="5" width="12.54296875" bestFit="1" customWidth="1"/>
    <col min="6" max="7" width="11.26953125" bestFit="1" customWidth="1"/>
    <col min="8" max="8" width="8" bestFit="1" customWidth="1"/>
    <col min="9" max="9" width="12.90625" bestFit="1" customWidth="1"/>
  </cols>
  <sheetData>
    <row r="1" spans="1:10" ht="15.6">
      <c r="A1" s="211" t="s">
        <v>214</v>
      </c>
      <c r="B1" s="211"/>
      <c r="C1" s="211" t="s">
        <v>215</v>
      </c>
      <c r="D1" s="211"/>
      <c r="E1" s="211"/>
      <c r="F1" s="211"/>
      <c r="G1" s="211"/>
      <c r="H1" s="211"/>
      <c r="I1" s="211"/>
    </row>
    <row r="2" spans="1:10" ht="15.6">
      <c r="A2" s="211"/>
      <c r="B2" s="211"/>
      <c r="C2" s="211"/>
      <c r="D2" s="211"/>
      <c r="E2" s="211" t="s">
        <v>217</v>
      </c>
      <c r="F2" s="211" t="s">
        <v>218</v>
      </c>
      <c r="G2" s="211" t="s">
        <v>219</v>
      </c>
      <c r="H2" s="211" t="s">
        <v>220</v>
      </c>
      <c r="I2" s="211" t="s">
        <v>221</v>
      </c>
    </row>
    <row r="3" spans="1:10" ht="15.6">
      <c r="A3" s="211" t="s">
        <v>216</v>
      </c>
      <c r="B3" s="211"/>
      <c r="C3" s="211">
        <v>2024</v>
      </c>
      <c r="D3" s="211"/>
      <c r="E3" s="211"/>
      <c r="F3" s="211"/>
      <c r="G3" s="211"/>
      <c r="H3" s="211"/>
      <c r="I3" s="211"/>
    </row>
    <row r="4" spans="1:10" ht="15.6">
      <c r="A4" s="211" t="s">
        <v>223</v>
      </c>
      <c r="B4" s="211"/>
      <c r="C4" s="211"/>
      <c r="D4" s="211"/>
      <c r="E4" s="211"/>
      <c r="F4" s="211"/>
      <c r="G4" s="211"/>
      <c r="H4" s="211"/>
      <c r="I4" s="211"/>
    </row>
    <row r="5" spans="1:10" ht="15.6">
      <c r="A5" s="211" t="s">
        <v>359</v>
      </c>
      <c r="B5" s="211"/>
      <c r="C5" s="211"/>
      <c r="D5" s="211"/>
      <c r="E5" s="211"/>
      <c r="F5" s="211"/>
      <c r="G5" s="211"/>
      <c r="H5" s="211"/>
      <c r="I5" s="211"/>
    </row>
    <row r="6" spans="1:10" ht="15.6">
      <c r="A6" s="211" t="s">
        <v>222</v>
      </c>
      <c r="B6" s="211"/>
      <c r="C6" s="211"/>
      <c r="D6" s="211"/>
      <c r="E6" s="211"/>
      <c r="F6" s="211"/>
      <c r="G6" s="211"/>
      <c r="H6" s="211"/>
      <c r="I6" s="211"/>
    </row>
    <row r="7" spans="1:10" ht="15.6">
      <c r="A7" s="211" t="s">
        <v>224</v>
      </c>
      <c r="B7" s="211"/>
      <c r="C7" s="211"/>
      <c r="D7" s="211"/>
      <c r="E7" s="211"/>
      <c r="F7" s="211"/>
      <c r="G7" s="211"/>
      <c r="H7" s="211"/>
      <c r="I7" s="211"/>
    </row>
    <row r="8" spans="1:10" ht="15.6">
      <c r="A8" s="211"/>
      <c r="B8" s="211" t="s">
        <v>360</v>
      </c>
      <c r="C8" s="211"/>
      <c r="D8" s="211"/>
      <c r="E8" s="212">
        <v>2932.01</v>
      </c>
      <c r="F8" s="212">
        <v>1061.46</v>
      </c>
      <c r="G8" s="212">
        <v>615.72</v>
      </c>
      <c r="H8" s="212">
        <v>0</v>
      </c>
      <c r="I8" s="212">
        <v>445.74</v>
      </c>
      <c r="J8" t="s">
        <v>394</v>
      </c>
    </row>
    <row r="9" spans="1:10" ht="15.6">
      <c r="A9" s="211"/>
      <c r="B9" s="211" t="s">
        <v>361</v>
      </c>
      <c r="C9" s="211"/>
      <c r="D9" s="211"/>
      <c r="E9" s="212">
        <v>8002289.9699999997</v>
      </c>
      <c r="F9" s="212">
        <v>1680480.9</v>
      </c>
      <c r="G9" s="212">
        <v>1680480.89</v>
      </c>
      <c r="H9" s="212">
        <v>0</v>
      </c>
      <c r="I9" s="212">
        <v>0.01</v>
      </c>
    </row>
    <row r="10" spans="1:10" ht="15.6">
      <c r="A10" s="211"/>
      <c r="B10" s="211" t="s">
        <v>362</v>
      </c>
      <c r="C10" s="211"/>
      <c r="D10" s="211"/>
      <c r="E10" s="212">
        <v>0</v>
      </c>
      <c r="F10" s="212">
        <v>0</v>
      </c>
      <c r="G10" s="212">
        <v>0</v>
      </c>
      <c r="H10" s="212">
        <v>0</v>
      </c>
      <c r="I10" s="212">
        <v>0</v>
      </c>
    </row>
    <row r="11" spans="1:10" ht="15.6">
      <c r="A11" s="211"/>
      <c r="B11" s="211" t="s">
        <v>363</v>
      </c>
      <c r="C11" s="211"/>
      <c r="D11" s="211"/>
      <c r="E11" s="212">
        <v>-16748207.390000001</v>
      </c>
      <c r="F11" s="212">
        <v>-4478414.33</v>
      </c>
      <c r="G11" s="212">
        <v>-3517123.55</v>
      </c>
      <c r="H11" s="212">
        <v>0</v>
      </c>
      <c r="I11" s="212">
        <v>-961290.78</v>
      </c>
      <c r="J11" t="s">
        <v>393</v>
      </c>
    </row>
    <row r="12" spans="1:10" ht="15.6">
      <c r="A12" s="211" t="s">
        <v>229</v>
      </c>
      <c r="B12" s="211"/>
      <c r="C12" s="211"/>
      <c r="D12" s="211"/>
      <c r="E12" s="212">
        <v>-8742985.4100000001</v>
      </c>
      <c r="F12" s="212">
        <v>-2796871.97</v>
      </c>
      <c r="G12" s="212">
        <v>-1836026.94</v>
      </c>
      <c r="H12" s="212">
        <v>0</v>
      </c>
      <c r="I12" s="212">
        <v>-960845.03</v>
      </c>
    </row>
    <row r="13" spans="1:10" ht="15.6">
      <c r="A13" s="211" t="s">
        <v>230</v>
      </c>
      <c r="B13" s="211"/>
      <c r="C13" s="211"/>
      <c r="D13" s="211"/>
      <c r="E13" s="212">
        <v>-8742985.4100000001</v>
      </c>
      <c r="F13" s="212">
        <v>-2796871.97</v>
      </c>
      <c r="G13" s="212">
        <v>-1836026.94</v>
      </c>
      <c r="H13" s="212">
        <v>0</v>
      </c>
      <c r="I13" s="212">
        <v>-960845.03</v>
      </c>
    </row>
    <row r="14" spans="1:10" ht="15.6">
      <c r="A14" s="211"/>
      <c r="B14" s="211" t="s">
        <v>364</v>
      </c>
      <c r="C14" s="211"/>
      <c r="D14" s="211"/>
      <c r="E14" s="212">
        <v>0</v>
      </c>
      <c r="F14" s="212">
        <v>0</v>
      </c>
      <c r="G14" s="212">
        <v>0</v>
      </c>
      <c r="H14" s="212">
        <v>0</v>
      </c>
      <c r="I14" s="212">
        <v>0</v>
      </c>
    </row>
    <row r="15" spans="1:10" ht="15.6">
      <c r="A15" s="211"/>
      <c r="B15" s="211" t="s">
        <v>365</v>
      </c>
      <c r="C15" s="211"/>
      <c r="D15" s="211"/>
      <c r="E15" s="212">
        <v>-679.86</v>
      </c>
      <c r="F15" s="212">
        <v>0</v>
      </c>
      <c r="G15" s="212">
        <v>-142.77000000000001</v>
      </c>
      <c r="H15" s="212">
        <v>-142.77000000000001</v>
      </c>
      <c r="I15" s="212">
        <v>0</v>
      </c>
    </row>
    <row r="16" spans="1:10" ht="15.6">
      <c r="A16" s="211"/>
      <c r="B16" s="211" t="s">
        <v>366</v>
      </c>
      <c r="C16" s="211"/>
      <c r="D16" s="211"/>
      <c r="E16" s="212">
        <v>0</v>
      </c>
      <c r="F16" s="212">
        <v>0</v>
      </c>
      <c r="G16" s="212">
        <v>0</v>
      </c>
      <c r="H16" s="212">
        <v>0</v>
      </c>
      <c r="I16" s="212">
        <v>0</v>
      </c>
    </row>
    <row r="17" spans="1:10" ht="15.6">
      <c r="A17" s="211"/>
      <c r="B17" s="211" t="s">
        <v>367</v>
      </c>
      <c r="C17" s="211"/>
      <c r="D17" s="211"/>
      <c r="E17" s="212">
        <v>0</v>
      </c>
      <c r="F17" s="212">
        <v>0</v>
      </c>
      <c r="G17" s="212">
        <v>0</v>
      </c>
      <c r="H17" s="212">
        <v>0</v>
      </c>
      <c r="I17" s="212">
        <v>0</v>
      </c>
    </row>
    <row r="18" spans="1:10" ht="15.6">
      <c r="A18" s="211"/>
      <c r="B18" s="211" t="s">
        <v>368</v>
      </c>
      <c r="C18" s="211"/>
      <c r="D18" s="211"/>
      <c r="E18" s="212">
        <v>-149712.51999999999</v>
      </c>
      <c r="F18" s="212">
        <v>-48266.78</v>
      </c>
      <c r="G18" s="212">
        <v>-31439.63</v>
      </c>
      <c r="H18" s="212">
        <v>0</v>
      </c>
      <c r="I18" s="212">
        <v>-16827.150000000001</v>
      </c>
      <c r="J18" t="s">
        <v>394</v>
      </c>
    </row>
    <row r="19" spans="1:10" ht="15.6">
      <c r="A19" s="211"/>
      <c r="B19" s="211" t="s">
        <v>369</v>
      </c>
      <c r="C19" s="211"/>
      <c r="D19" s="211"/>
      <c r="E19" s="212">
        <v>0</v>
      </c>
      <c r="F19" s="212">
        <v>0</v>
      </c>
      <c r="G19" s="212">
        <v>0</v>
      </c>
      <c r="H19" s="212">
        <v>0</v>
      </c>
      <c r="I19" s="212">
        <v>0</v>
      </c>
    </row>
    <row r="20" spans="1:10" ht="15.6">
      <c r="A20" s="211"/>
      <c r="B20" s="211" t="s">
        <v>370</v>
      </c>
      <c r="C20" s="211"/>
      <c r="D20" s="211"/>
      <c r="E20" s="212">
        <v>0</v>
      </c>
      <c r="F20" s="212">
        <v>0</v>
      </c>
      <c r="G20" s="212">
        <v>0</v>
      </c>
      <c r="H20" s="212">
        <v>0</v>
      </c>
      <c r="I20" s="212">
        <v>0</v>
      </c>
    </row>
    <row r="21" spans="1:10" ht="15.6">
      <c r="A21" s="211"/>
      <c r="B21" s="211" t="s">
        <v>371</v>
      </c>
      <c r="C21" s="211"/>
      <c r="D21" s="211"/>
      <c r="E21" s="212">
        <v>183.51</v>
      </c>
      <c r="F21" s="212">
        <v>64.23</v>
      </c>
      <c r="G21" s="212">
        <v>38.54</v>
      </c>
      <c r="H21" s="212">
        <v>0</v>
      </c>
      <c r="I21" s="212">
        <v>25.69</v>
      </c>
      <c r="J21" t="s">
        <v>394</v>
      </c>
    </row>
    <row r="22" spans="1:10" ht="15.6">
      <c r="A22" s="211"/>
      <c r="B22" s="211" t="s">
        <v>372</v>
      </c>
      <c r="C22" s="211"/>
      <c r="D22" s="211"/>
      <c r="E22" s="212">
        <v>0</v>
      </c>
      <c r="F22" s="212">
        <v>0</v>
      </c>
      <c r="G22" s="212">
        <v>0</v>
      </c>
      <c r="H22" s="212">
        <v>0</v>
      </c>
      <c r="I22" s="212">
        <v>0</v>
      </c>
    </row>
    <row r="23" spans="1:10" ht="15.6">
      <c r="A23" s="211"/>
      <c r="B23" s="211" t="s">
        <v>373</v>
      </c>
      <c r="C23" s="211"/>
      <c r="D23" s="211"/>
      <c r="E23" s="212">
        <v>-4633.0200000000004</v>
      </c>
      <c r="F23" s="212">
        <v>-1621.54</v>
      </c>
      <c r="G23" s="212">
        <v>-972.93</v>
      </c>
      <c r="H23" s="212">
        <v>0</v>
      </c>
      <c r="I23" s="212">
        <v>-648.61</v>
      </c>
      <c r="J23" t="s">
        <v>394</v>
      </c>
    </row>
    <row r="24" spans="1:10" ht="15.6">
      <c r="A24" s="211"/>
      <c r="B24" s="211" t="s">
        <v>374</v>
      </c>
      <c r="C24" s="211"/>
      <c r="D24" s="211"/>
      <c r="E24" s="212">
        <v>225.91</v>
      </c>
      <c r="F24" s="212">
        <v>79.069999999999993</v>
      </c>
      <c r="G24" s="212">
        <v>47.44</v>
      </c>
      <c r="H24" s="212">
        <v>0</v>
      </c>
      <c r="I24" s="212">
        <v>31.63</v>
      </c>
      <c r="J24" t="s">
        <v>394</v>
      </c>
    </row>
    <row r="25" spans="1:10" ht="15.6">
      <c r="A25" s="211"/>
      <c r="B25" s="211" t="s">
        <v>375</v>
      </c>
      <c r="C25" s="211"/>
      <c r="D25" s="211"/>
      <c r="E25" s="212">
        <v>0</v>
      </c>
      <c r="F25" s="212">
        <v>0</v>
      </c>
      <c r="G25" s="212">
        <v>0</v>
      </c>
      <c r="H25" s="212">
        <v>0</v>
      </c>
      <c r="I25" s="212">
        <v>0</v>
      </c>
    </row>
    <row r="26" spans="1:10" ht="15.6">
      <c r="A26" s="211"/>
      <c r="B26" s="211" t="s">
        <v>395</v>
      </c>
      <c r="C26" s="211"/>
      <c r="D26" s="211"/>
      <c r="E26" s="212">
        <v>0</v>
      </c>
      <c r="F26" s="212">
        <v>0</v>
      </c>
      <c r="G26" s="212">
        <v>0</v>
      </c>
      <c r="H26" s="212">
        <v>0</v>
      </c>
      <c r="I26" s="212">
        <v>0</v>
      </c>
    </row>
    <row r="27" spans="1:10" ht="15.6">
      <c r="A27" s="211"/>
      <c r="B27" s="211" t="s">
        <v>376</v>
      </c>
      <c r="C27" s="211"/>
      <c r="D27" s="211"/>
      <c r="E27" s="212">
        <v>-4913.57</v>
      </c>
      <c r="F27" s="212">
        <v>-1719.75</v>
      </c>
      <c r="G27" s="212">
        <v>-1031.8499999999999</v>
      </c>
      <c r="H27" s="212">
        <v>0</v>
      </c>
      <c r="I27" s="212">
        <v>-687.9</v>
      </c>
      <c r="J27" t="s">
        <v>394</v>
      </c>
    </row>
    <row r="28" spans="1:10" ht="15.6">
      <c r="A28" s="211"/>
      <c r="B28" s="211" t="s">
        <v>377</v>
      </c>
      <c r="C28" s="211"/>
      <c r="D28" s="211"/>
      <c r="E28" s="212">
        <v>-13954.3</v>
      </c>
      <c r="F28" s="212">
        <v>-4884.01</v>
      </c>
      <c r="G28" s="212">
        <v>-2930.4</v>
      </c>
      <c r="H28" s="212">
        <v>0</v>
      </c>
      <c r="I28" s="212">
        <v>-1953.61</v>
      </c>
      <c r="J28" t="s">
        <v>394</v>
      </c>
    </row>
    <row r="29" spans="1:10" ht="15.6">
      <c r="A29" s="211"/>
      <c r="B29" s="211" t="s">
        <v>378</v>
      </c>
      <c r="C29" s="211"/>
      <c r="D29" s="211"/>
      <c r="E29" s="212">
        <v>0</v>
      </c>
      <c r="F29" s="212">
        <v>0</v>
      </c>
      <c r="G29" s="212">
        <v>0</v>
      </c>
      <c r="H29" s="212">
        <v>0</v>
      </c>
      <c r="I29" s="212">
        <v>0</v>
      </c>
    </row>
    <row r="30" spans="1:10" ht="15.6">
      <c r="A30" s="211"/>
      <c r="B30" s="211" t="s">
        <v>379</v>
      </c>
      <c r="C30" s="211"/>
      <c r="D30" s="211"/>
      <c r="E30" s="212">
        <v>0</v>
      </c>
      <c r="F30" s="212">
        <v>0</v>
      </c>
      <c r="G30" s="212">
        <v>0</v>
      </c>
      <c r="H30" s="212">
        <v>0</v>
      </c>
      <c r="I30" s="212">
        <v>0</v>
      </c>
    </row>
    <row r="31" spans="1:10" ht="15.6">
      <c r="A31" s="211"/>
      <c r="B31" s="211" t="s">
        <v>380</v>
      </c>
      <c r="C31" s="211"/>
      <c r="D31" s="211"/>
      <c r="E31" s="212">
        <v>0</v>
      </c>
      <c r="F31" s="212">
        <v>0</v>
      </c>
      <c r="G31" s="212">
        <v>0</v>
      </c>
      <c r="H31" s="212">
        <v>0</v>
      </c>
      <c r="I31" s="212">
        <v>0</v>
      </c>
    </row>
    <row r="32" spans="1:10" ht="15.6">
      <c r="A32" s="211"/>
      <c r="B32" s="211" t="s">
        <v>381</v>
      </c>
      <c r="C32" s="211"/>
      <c r="D32" s="211"/>
      <c r="E32" s="212">
        <v>-14332.47</v>
      </c>
      <c r="F32" s="212">
        <v>-5016.37</v>
      </c>
      <c r="G32" s="212">
        <v>-3009.82</v>
      </c>
      <c r="H32" s="212">
        <v>0</v>
      </c>
      <c r="I32" s="212">
        <v>-2006.55</v>
      </c>
      <c r="J32" t="s">
        <v>393</v>
      </c>
    </row>
    <row r="33" spans="1:10" ht="15.6">
      <c r="A33" s="211"/>
      <c r="B33" s="211" t="s">
        <v>382</v>
      </c>
      <c r="C33" s="211"/>
      <c r="D33" s="211"/>
      <c r="E33" s="212">
        <v>0</v>
      </c>
      <c r="F33" s="212">
        <v>0</v>
      </c>
      <c r="G33" s="212">
        <v>0</v>
      </c>
      <c r="H33" s="212">
        <v>0</v>
      </c>
      <c r="I33" s="212">
        <v>0</v>
      </c>
    </row>
    <row r="34" spans="1:10" ht="15.6">
      <c r="A34" s="211"/>
      <c r="B34" s="211" t="s">
        <v>383</v>
      </c>
      <c r="C34" s="211"/>
      <c r="D34" s="211"/>
      <c r="E34" s="212">
        <v>-26302.75</v>
      </c>
      <c r="F34" s="212">
        <v>-9205.94</v>
      </c>
      <c r="G34" s="212">
        <v>-5523.58</v>
      </c>
      <c r="H34" s="212">
        <v>0</v>
      </c>
      <c r="I34" s="212">
        <v>-3682.36</v>
      </c>
      <c r="J34" t="s">
        <v>393</v>
      </c>
    </row>
    <row r="35" spans="1:10" ht="15.6">
      <c r="A35" s="211" t="s">
        <v>229</v>
      </c>
      <c r="B35" s="211"/>
      <c r="C35" s="211"/>
      <c r="D35" s="211"/>
      <c r="E35" s="212">
        <v>-214119.07</v>
      </c>
      <c r="F35" s="212">
        <v>-70571.09</v>
      </c>
      <c r="G35" s="212">
        <v>-44965</v>
      </c>
      <c r="H35" s="212">
        <v>-142.77000000000001</v>
      </c>
      <c r="I35" s="212">
        <v>-25748.86</v>
      </c>
    </row>
    <row r="36" spans="1:10" ht="15.6">
      <c r="A36" s="211" t="s">
        <v>248</v>
      </c>
      <c r="B36" s="211"/>
      <c r="C36" s="211"/>
      <c r="D36" s="211"/>
      <c r="E36" s="212">
        <v>-214119.07</v>
      </c>
      <c r="F36" s="212">
        <v>-70571.09</v>
      </c>
      <c r="G36" s="212">
        <v>-44965</v>
      </c>
      <c r="H36" s="212">
        <v>-142.77000000000001</v>
      </c>
      <c r="I36" s="212">
        <v>-25748.86</v>
      </c>
    </row>
    <row r="37" spans="1:10" ht="15.6">
      <c r="A37" s="211"/>
      <c r="B37" s="211" t="s">
        <v>384</v>
      </c>
      <c r="C37" s="211"/>
      <c r="D37" s="211"/>
      <c r="E37" s="212">
        <v>1610.01</v>
      </c>
      <c r="F37" s="212">
        <v>338.13</v>
      </c>
      <c r="G37" s="212">
        <v>338.1</v>
      </c>
      <c r="H37" s="212">
        <v>0</v>
      </c>
      <c r="I37" s="212">
        <v>0.03</v>
      </c>
      <c r="J37" t="s">
        <v>394</v>
      </c>
    </row>
    <row r="38" spans="1:10" ht="15.6">
      <c r="A38" s="211"/>
      <c r="B38" s="211" t="s">
        <v>385</v>
      </c>
      <c r="C38" s="211"/>
      <c r="D38" s="211"/>
      <c r="E38" s="212">
        <v>0</v>
      </c>
      <c r="F38" s="212">
        <v>0</v>
      </c>
      <c r="G38" s="212">
        <v>0</v>
      </c>
      <c r="H38" s="212">
        <v>0</v>
      </c>
      <c r="I38" s="212">
        <v>0</v>
      </c>
      <c r="J38" t="s">
        <v>394</v>
      </c>
    </row>
    <row r="39" spans="1:10" ht="15.6">
      <c r="A39" s="211"/>
      <c r="B39" s="211" t="s">
        <v>386</v>
      </c>
      <c r="C39" s="211"/>
      <c r="D39" s="211"/>
      <c r="E39" s="212">
        <v>-2.19</v>
      </c>
      <c r="F39" s="212">
        <v>-0.76</v>
      </c>
      <c r="G39" s="212">
        <v>-0.46</v>
      </c>
      <c r="H39" s="212">
        <v>0</v>
      </c>
      <c r="I39" s="212">
        <v>-0.3</v>
      </c>
    </row>
    <row r="40" spans="1:10" ht="15.6">
      <c r="A40" s="211"/>
      <c r="B40" s="211" t="s">
        <v>387</v>
      </c>
      <c r="C40" s="211"/>
      <c r="D40" s="211"/>
      <c r="E40" s="212">
        <v>-22077.39</v>
      </c>
      <c r="F40" s="212">
        <v>-7727.09</v>
      </c>
      <c r="G40" s="212">
        <v>-4636.25</v>
      </c>
      <c r="H40" s="212">
        <v>0</v>
      </c>
      <c r="I40" s="212">
        <v>-3090.84</v>
      </c>
      <c r="J40" t="s">
        <v>394</v>
      </c>
    </row>
    <row r="41" spans="1:10" ht="15.6">
      <c r="A41" s="211"/>
      <c r="B41" s="211" t="s">
        <v>388</v>
      </c>
      <c r="C41" s="211"/>
      <c r="D41" s="211"/>
      <c r="E41" s="212">
        <v>0</v>
      </c>
      <c r="F41" s="212">
        <v>0</v>
      </c>
      <c r="G41" s="212">
        <v>0</v>
      </c>
      <c r="H41" s="212">
        <v>0</v>
      </c>
      <c r="I41" s="212">
        <v>0</v>
      </c>
    </row>
    <row r="42" spans="1:10" ht="15.6">
      <c r="A42" s="211"/>
      <c r="B42" s="211" t="s">
        <v>389</v>
      </c>
      <c r="C42" s="211"/>
      <c r="D42" s="211"/>
      <c r="E42" s="212">
        <v>0.79</v>
      </c>
      <c r="F42" s="212">
        <v>0.28000000000000003</v>
      </c>
      <c r="G42" s="212">
        <v>0.17</v>
      </c>
      <c r="H42" s="212">
        <v>0</v>
      </c>
      <c r="I42" s="212">
        <v>0.11</v>
      </c>
    </row>
    <row r="43" spans="1:10" ht="15.6">
      <c r="A43" s="211"/>
      <c r="B43" s="211" t="s">
        <v>390</v>
      </c>
      <c r="C43" s="211"/>
      <c r="D43" s="211"/>
      <c r="E43" s="212">
        <v>94843.3</v>
      </c>
      <c r="F43" s="212">
        <v>21370.12</v>
      </c>
      <c r="G43" s="212">
        <v>19917.09</v>
      </c>
      <c r="H43" s="212">
        <v>0</v>
      </c>
      <c r="I43" s="212">
        <v>1453.03</v>
      </c>
      <c r="J43" t="s">
        <v>394</v>
      </c>
    </row>
    <row r="44" spans="1:10" ht="15.6">
      <c r="A44" s="211"/>
      <c r="B44" s="211" t="s">
        <v>391</v>
      </c>
      <c r="C44" s="211"/>
      <c r="D44" s="211"/>
      <c r="E44" s="212">
        <v>0</v>
      </c>
      <c r="F44" s="212">
        <v>0</v>
      </c>
      <c r="G44" s="212">
        <v>0</v>
      </c>
      <c r="H44" s="212">
        <v>0</v>
      </c>
      <c r="I44" s="212">
        <v>0</v>
      </c>
    </row>
    <row r="45" spans="1:10" ht="15.6">
      <c r="A45" s="211" t="s">
        <v>229</v>
      </c>
      <c r="B45" s="211"/>
      <c r="C45" s="211"/>
      <c r="D45" s="211"/>
      <c r="E45" s="212">
        <v>74374.52</v>
      </c>
      <c r="F45" s="212">
        <v>13980.68</v>
      </c>
      <c r="G45" s="212">
        <v>15618.65</v>
      </c>
      <c r="H45" s="212">
        <v>0</v>
      </c>
      <c r="I45" s="212">
        <v>-1637.97</v>
      </c>
    </row>
    <row r="46" spans="1:10" ht="15.6">
      <c r="A46" s="211" t="s">
        <v>260</v>
      </c>
      <c r="B46" s="211"/>
      <c r="C46" s="211"/>
      <c r="D46" s="211"/>
      <c r="E46" s="212">
        <v>74374.52</v>
      </c>
      <c r="F46" s="212">
        <v>13980.68</v>
      </c>
      <c r="G46" s="212">
        <v>15618.65</v>
      </c>
      <c r="H46" s="212">
        <v>0</v>
      </c>
      <c r="I46" s="212">
        <v>-1637.97</v>
      </c>
    </row>
    <row r="47" spans="1:10" ht="15.6">
      <c r="A47" s="211" t="s">
        <v>261</v>
      </c>
      <c r="B47" s="211"/>
      <c r="C47" s="211"/>
      <c r="D47" s="211"/>
      <c r="E47" s="212">
        <v>-8882729.9600000009</v>
      </c>
      <c r="F47" s="212">
        <v>-2853462.38</v>
      </c>
      <c r="G47" s="212">
        <v>-1865373.29</v>
      </c>
      <c r="H47" s="212">
        <v>-142.77000000000001</v>
      </c>
      <c r="I47" s="212">
        <v>-988231.86</v>
      </c>
    </row>
    <row r="48" spans="1:10" ht="15.6">
      <c r="A48" s="211" t="s">
        <v>262</v>
      </c>
      <c r="B48" s="211"/>
      <c r="C48" s="211"/>
      <c r="D48" s="211"/>
      <c r="E48" s="212">
        <v>-8882729.9600000009</v>
      </c>
      <c r="F48" s="212">
        <v>-2853462.38</v>
      </c>
      <c r="G48" s="212">
        <v>-1865373.29</v>
      </c>
      <c r="H48" s="212">
        <v>-142.77000000000001</v>
      </c>
      <c r="I48" s="212">
        <v>-988231.86</v>
      </c>
    </row>
    <row r="49" spans="1:10" ht="15.6">
      <c r="A49" s="211" t="s">
        <v>396</v>
      </c>
      <c r="B49" s="211" t="s">
        <v>264</v>
      </c>
      <c r="C49" s="211"/>
      <c r="D49" s="211"/>
      <c r="E49" s="211"/>
      <c r="F49" s="211"/>
      <c r="G49" s="211"/>
      <c r="H49" s="211"/>
      <c r="I49" s="211"/>
    </row>
    <row r="50" spans="1:10" ht="15.6">
      <c r="A50" s="211" t="s">
        <v>265</v>
      </c>
      <c r="B50" s="211"/>
      <c r="C50" s="211"/>
      <c r="D50" s="211"/>
      <c r="E50" s="212">
        <v>-8882729.9600000009</v>
      </c>
      <c r="F50" s="212">
        <v>-2853462.38</v>
      </c>
      <c r="G50" s="212">
        <v>-1865373.29</v>
      </c>
      <c r="H50" s="212">
        <v>-142.77000000000001</v>
      </c>
      <c r="I50" s="212">
        <v>-988231.86</v>
      </c>
    </row>
    <row r="52" spans="1:10">
      <c r="H52" s="210">
        <f>I52/I54</f>
        <v>0.97849493147193989</v>
      </c>
      <c r="I52" s="208">
        <f>SUMIF($J$8:$J$43,J52,I8:I43)</f>
        <v>-966979.69000000006</v>
      </c>
      <c r="J52" t="s">
        <v>393</v>
      </c>
    </row>
    <row r="53" spans="1:10">
      <c r="H53" s="210">
        <f>I53/I54</f>
        <v>2.1505068528060146E-2</v>
      </c>
      <c r="I53" s="208">
        <f>SUMIF(J8:J43,J53,I8:I43)</f>
        <v>-21251.990000000005</v>
      </c>
      <c r="J53" t="s">
        <v>394</v>
      </c>
    </row>
    <row r="54" spans="1:10">
      <c r="I54">
        <f>SUM(I52:I53)</f>
        <v>-988231.68000000005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1D1F9-4618-4296-99BB-8DBBDFB6B910}">
  <sheetPr>
    <pageSetUpPr fitToPage="1"/>
  </sheetPr>
  <dimension ref="A1:I63"/>
  <sheetViews>
    <sheetView zoomScale="80" zoomScaleNormal="80" workbookViewId="0">
      <pane xSplit="1" ySplit="1" topLeftCell="F23" activePane="bottomRight" state="frozen"/>
      <selection activeCell="B23" sqref="B23:Q23"/>
      <selection pane="topRight" activeCell="B23" sqref="B23:Q23"/>
      <selection pane="bottomLeft" activeCell="B23" sqref="B23:Q23"/>
      <selection pane="bottomRight" activeCell="P45" sqref="P45"/>
    </sheetView>
  </sheetViews>
  <sheetFormatPr defaultRowHeight="14.4"/>
  <cols>
    <col min="1" max="1" width="44.6328125" style="184" bestFit="1" customWidth="1"/>
    <col min="2" max="2" width="11.90625" style="184" bestFit="1" customWidth="1"/>
    <col min="3" max="3" width="11.08984375" style="184" bestFit="1" customWidth="1"/>
    <col min="4" max="4" width="16.6328125" style="184" bestFit="1" customWidth="1"/>
    <col min="5" max="5" width="11.1796875" style="184" bestFit="1" customWidth="1"/>
    <col min="6" max="6" width="17.7265625" style="184" bestFit="1" customWidth="1"/>
    <col min="7" max="8" width="16.81640625" style="184" bestFit="1" customWidth="1"/>
    <col min="9" max="9" width="12.54296875" style="184" bestFit="1" customWidth="1"/>
    <col min="10" max="16384" width="8.7265625" style="184"/>
  </cols>
  <sheetData>
    <row r="1" spans="1:9">
      <c r="A1" s="183" t="s">
        <v>270</v>
      </c>
      <c r="B1" s="183" t="s">
        <v>271</v>
      </c>
      <c r="C1" s="183" t="s">
        <v>272</v>
      </c>
      <c r="D1" s="183" t="s">
        <v>273</v>
      </c>
      <c r="E1" s="183" t="s">
        <v>274</v>
      </c>
      <c r="F1" s="183" t="s">
        <v>275</v>
      </c>
      <c r="G1" s="183" t="s">
        <v>276</v>
      </c>
      <c r="H1" s="183" t="s">
        <v>277</v>
      </c>
      <c r="I1" s="183" t="s">
        <v>278</v>
      </c>
    </row>
    <row r="2" spans="1:9">
      <c r="A2" s="185" t="s">
        <v>279</v>
      </c>
      <c r="B2" s="185"/>
      <c r="C2" s="185"/>
      <c r="D2" s="185"/>
      <c r="E2" s="185"/>
      <c r="F2" s="185"/>
      <c r="G2" s="185"/>
      <c r="H2" s="185"/>
      <c r="I2" s="185"/>
    </row>
    <row r="3" spans="1:9">
      <c r="A3" s="185"/>
      <c r="B3" s="185"/>
      <c r="C3" s="185"/>
      <c r="D3" s="185"/>
      <c r="E3" s="185"/>
      <c r="F3" s="185"/>
      <c r="G3" s="185"/>
      <c r="H3" s="185"/>
      <c r="I3" s="185"/>
    </row>
    <row r="4" spans="1:9">
      <c r="A4" s="185" t="s">
        <v>344</v>
      </c>
      <c r="B4" s="185"/>
      <c r="C4" s="185"/>
      <c r="D4" s="185"/>
      <c r="E4" s="185"/>
      <c r="F4" s="185"/>
      <c r="G4" s="185"/>
      <c r="H4" s="185"/>
      <c r="I4" s="185"/>
    </row>
    <row r="5" spans="1:9">
      <c r="A5" s="185" t="s">
        <v>157</v>
      </c>
      <c r="B5" s="185"/>
      <c r="C5" s="185"/>
      <c r="D5" s="185"/>
      <c r="E5" s="185"/>
      <c r="F5" s="185"/>
      <c r="G5" s="185"/>
      <c r="H5" s="185"/>
      <c r="I5" s="185"/>
    </row>
    <row r="6" spans="1:9">
      <c r="A6" s="185" t="s">
        <v>280</v>
      </c>
      <c r="B6" s="185"/>
      <c r="C6" s="185"/>
      <c r="D6" s="185"/>
      <c r="E6" s="185"/>
      <c r="F6" s="185"/>
      <c r="G6" s="185"/>
      <c r="H6" s="185"/>
      <c r="I6" s="185"/>
    </row>
    <row r="7" spans="1:9">
      <c r="A7" s="185" t="s">
        <v>281</v>
      </c>
      <c r="B7" s="185"/>
      <c r="C7" s="185"/>
      <c r="D7" s="185"/>
      <c r="E7" s="185"/>
      <c r="F7" s="185"/>
      <c r="G7" s="185"/>
      <c r="H7" s="185"/>
      <c r="I7" s="185"/>
    </row>
    <row r="8" spans="1:9">
      <c r="A8" s="186" t="s">
        <v>282</v>
      </c>
      <c r="B8" s="185"/>
      <c r="C8" s="185"/>
      <c r="D8" s="185"/>
      <c r="E8" s="185"/>
      <c r="F8" s="185"/>
      <c r="G8" s="185"/>
      <c r="H8" s="185"/>
      <c r="I8" s="185"/>
    </row>
    <row r="9" spans="1:9">
      <c r="A9" s="183" t="s">
        <v>283</v>
      </c>
      <c r="B9" s="187">
        <v>23701588.489999998</v>
      </c>
      <c r="C9" s="187">
        <v>0</v>
      </c>
      <c r="D9" s="187">
        <v>0</v>
      </c>
      <c r="E9" s="187">
        <v>0</v>
      </c>
      <c r="F9" s="187">
        <v>0</v>
      </c>
      <c r="G9" s="187">
        <v>0</v>
      </c>
      <c r="H9" s="187">
        <v>0</v>
      </c>
      <c r="I9" s="187">
        <v>23701588.489999998</v>
      </c>
    </row>
    <row r="10" spans="1:9">
      <c r="A10" s="183" t="s">
        <v>284</v>
      </c>
      <c r="B10" s="187">
        <v>0</v>
      </c>
      <c r="C10" s="187">
        <v>0</v>
      </c>
      <c r="D10" s="187">
        <v>0</v>
      </c>
      <c r="E10" s="187">
        <v>0</v>
      </c>
      <c r="F10" s="187">
        <v>0</v>
      </c>
      <c r="G10" s="187">
        <v>0</v>
      </c>
      <c r="H10" s="187">
        <v>0</v>
      </c>
      <c r="I10" s="187">
        <v>0</v>
      </c>
    </row>
    <row r="11" spans="1:9">
      <c r="A11" s="183" t="s">
        <v>285</v>
      </c>
      <c r="B11" s="187">
        <v>23701588.489999998</v>
      </c>
      <c r="C11" s="187">
        <v>0</v>
      </c>
      <c r="D11" s="187">
        <v>-68.61</v>
      </c>
      <c r="E11" s="187">
        <v>0</v>
      </c>
      <c r="F11" s="187">
        <v>0</v>
      </c>
      <c r="G11" s="187">
        <v>0</v>
      </c>
      <c r="H11" s="187">
        <v>0</v>
      </c>
      <c r="I11" s="187">
        <v>23701519.879999999</v>
      </c>
    </row>
    <row r="12" spans="1:9">
      <c r="A12" s="188" t="s">
        <v>282</v>
      </c>
      <c r="B12" s="183"/>
      <c r="C12" s="183"/>
      <c r="D12" s="183"/>
      <c r="E12" s="183"/>
      <c r="F12" s="183"/>
      <c r="G12" s="183"/>
      <c r="H12" s="183"/>
      <c r="I12" s="183"/>
    </row>
    <row r="14" spans="1:9">
      <c r="A14" s="184" t="s">
        <v>286</v>
      </c>
      <c r="B14" s="189">
        <v>4977333.58</v>
      </c>
      <c r="C14" s="189">
        <v>0</v>
      </c>
      <c r="D14" s="189">
        <v>-14.41</v>
      </c>
      <c r="E14" s="189">
        <v>0</v>
      </c>
      <c r="F14" s="189">
        <v>0</v>
      </c>
      <c r="G14" s="189">
        <v>0</v>
      </c>
      <c r="H14" s="189">
        <v>0</v>
      </c>
      <c r="I14" s="189">
        <v>4977319.17</v>
      </c>
    </row>
    <row r="15" spans="1:9">
      <c r="A15" s="184" t="s">
        <v>287</v>
      </c>
      <c r="B15" s="189">
        <v>1320904.33</v>
      </c>
      <c r="C15" s="189">
        <v>82471.59</v>
      </c>
      <c r="D15" s="189">
        <v>-13109.46</v>
      </c>
      <c r="E15" s="189">
        <v>0</v>
      </c>
      <c r="F15" s="189">
        <v>0</v>
      </c>
      <c r="G15" s="189">
        <v>368892.57</v>
      </c>
      <c r="H15" s="189">
        <v>-53614.51</v>
      </c>
      <c r="I15" s="189">
        <v>1705544.52</v>
      </c>
    </row>
    <row r="16" spans="1:9">
      <c r="A16" s="184" t="s">
        <v>288</v>
      </c>
      <c r="B16" s="189">
        <v>-225434.8</v>
      </c>
      <c r="C16" s="189">
        <v>-292626.62</v>
      </c>
      <c r="D16" s="189">
        <v>528.80999999999995</v>
      </c>
      <c r="E16" s="189">
        <v>0</v>
      </c>
      <c r="F16" s="189">
        <v>0</v>
      </c>
      <c r="G16" s="189">
        <v>38531.51</v>
      </c>
      <c r="H16" s="189">
        <v>11259.06</v>
      </c>
      <c r="I16" s="189">
        <v>-467742.04</v>
      </c>
    </row>
    <row r="17" spans="1:9">
      <c r="A17" s="190" t="s">
        <v>289</v>
      </c>
      <c r="B17" s="191">
        <v>6072803.1100000003</v>
      </c>
      <c r="C17" s="191">
        <v>-210155.03</v>
      </c>
      <c r="D17" s="191">
        <v>-12595.06</v>
      </c>
      <c r="E17" s="191">
        <v>0</v>
      </c>
      <c r="F17" s="191">
        <v>0</v>
      </c>
      <c r="G17" s="191">
        <v>407424.08</v>
      </c>
      <c r="H17" s="191">
        <v>-42355.45</v>
      </c>
      <c r="I17" s="191">
        <v>6215121.6500000004</v>
      </c>
    </row>
    <row r="18" spans="1:9">
      <c r="A18" s="192" t="s">
        <v>282</v>
      </c>
    </row>
    <row r="19" spans="1:9">
      <c r="A19" s="184" t="s">
        <v>290</v>
      </c>
    </row>
    <row r="20" spans="1:9">
      <c r="A20" s="184" t="s">
        <v>291</v>
      </c>
      <c r="B20" s="189">
        <v>6605.82</v>
      </c>
      <c r="C20" s="189">
        <v>0</v>
      </c>
      <c r="D20" s="189">
        <v>-988.42</v>
      </c>
      <c r="E20" s="189">
        <v>0</v>
      </c>
      <c r="F20" s="189">
        <v>0</v>
      </c>
      <c r="G20" s="189">
        <v>0</v>
      </c>
      <c r="H20" s="189">
        <v>0</v>
      </c>
      <c r="I20" s="189">
        <v>5617.4</v>
      </c>
    </row>
    <row r="21" spans="1:9">
      <c r="A21" s="184" t="s">
        <v>292</v>
      </c>
      <c r="B21" s="189">
        <v>1351.31</v>
      </c>
      <c r="C21" s="189">
        <v>0</v>
      </c>
      <c r="D21" s="189">
        <v>-1548.63</v>
      </c>
      <c r="E21" s="189">
        <v>0</v>
      </c>
      <c r="F21" s="189">
        <v>0</v>
      </c>
      <c r="G21" s="189">
        <v>0</v>
      </c>
      <c r="H21" s="189">
        <v>0</v>
      </c>
      <c r="I21" s="189">
        <v>-197.32</v>
      </c>
    </row>
    <row r="22" spans="1:9">
      <c r="A22" s="184" t="s">
        <v>293</v>
      </c>
      <c r="B22" s="189">
        <v>10575.12</v>
      </c>
      <c r="C22" s="189">
        <v>0</v>
      </c>
      <c r="D22" s="189">
        <v>-0.08</v>
      </c>
      <c r="E22" s="189">
        <v>0</v>
      </c>
      <c r="F22" s="189">
        <v>0</v>
      </c>
      <c r="G22" s="189">
        <v>0</v>
      </c>
      <c r="H22" s="189">
        <v>0</v>
      </c>
      <c r="I22" s="189">
        <v>10575.04</v>
      </c>
    </row>
    <row r="23" spans="1:9">
      <c r="A23" s="184" t="s">
        <v>294</v>
      </c>
      <c r="B23" s="189">
        <v>24461.63</v>
      </c>
      <c r="C23" s="189">
        <v>0</v>
      </c>
      <c r="D23" s="189">
        <v>0</v>
      </c>
      <c r="E23" s="189">
        <v>0</v>
      </c>
      <c r="F23" s="189">
        <v>0</v>
      </c>
      <c r="G23" s="189">
        <v>0</v>
      </c>
      <c r="H23" s="189">
        <v>0</v>
      </c>
      <c r="I23" s="189">
        <v>24461.63</v>
      </c>
    </row>
    <row r="24" spans="1:9">
      <c r="A24" s="184" t="s">
        <v>295</v>
      </c>
      <c r="B24" s="189">
        <v>23609.439999999999</v>
      </c>
      <c r="C24" s="189">
        <v>0</v>
      </c>
      <c r="D24" s="189">
        <v>1352.41</v>
      </c>
      <c r="E24" s="189">
        <v>0</v>
      </c>
      <c r="F24" s="189">
        <v>0</v>
      </c>
      <c r="G24" s="189">
        <v>0</v>
      </c>
      <c r="H24" s="189">
        <v>0</v>
      </c>
      <c r="I24" s="189">
        <v>24961.85</v>
      </c>
    </row>
    <row r="25" spans="1:9">
      <c r="A25" s="184" t="s">
        <v>296</v>
      </c>
      <c r="B25" s="189">
        <v>37278.9</v>
      </c>
      <c r="C25" s="189">
        <v>0</v>
      </c>
      <c r="D25" s="189">
        <v>0</v>
      </c>
      <c r="E25" s="189">
        <v>0</v>
      </c>
      <c r="F25" s="189">
        <v>0</v>
      </c>
      <c r="G25" s="189">
        <v>0</v>
      </c>
      <c r="H25" s="189">
        <v>0</v>
      </c>
      <c r="I25" s="189">
        <v>37278.9</v>
      </c>
    </row>
    <row r="26" spans="1:9">
      <c r="A26" s="184" t="s">
        <v>297</v>
      </c>
      <c r="B26" s="189">
        <v>-16387.009999999998</v>
      </c>
      <c r="C26" s="189">
        <v>0</v>
      </c>
      <c r="D26" s="189">
        <v>0.1</v>
      </c>
      <c r="E26" s="189">
        <v>0</v>
      </c>
      <c r="F26" s="189">
        <v>0</v>
      </c>
      <c r="G26" s="189">
        <v>0</v>
      </c>
      <c r="H26" s="189">
        <v>0</v>
      </c>
      <c r="I26" s="189">
        <v>-16386.91</v>
      </c>
    </row>
    <row r="27" spans="1:9">
      <c r="A27" s="190" t="s">
        <v>298</v>
      </c>
      <c r="B27" s="191">
        <v>87495.21</v>
      </c>
      <c r="C27" s="191">
        <v>0</v>
      </c>
      <c r="D27" s="191">
        <v>-1184.6199999999999</v>
      </c>
      <c r="E27" s="191">
        <v>0</v>
      </c>
      <c r="F27" s="191">
        <v>0</v>
      </c>
      <c r="G27" s="191">
        <v>0</v>
      </c>
      <c r="H27" s="191">
        <v>0</v>
      </c>
      <c r="I27" s="191">
        <v>86310.59</v>
      </c>
    </row>
    <row r="28" spans="1:9">
      <c r="A28" s="192" t="s">
        <v>282</v>
      </c>
    </row>
    <row r="29" spans="1:9">
      <c r="A29" s="184" t="s">
        <v>299</v>
      </c>
    </row>
    <row r="30" spans="1:9">
      <c r="A30" s="184" t="s">
        <v>300</v>
      </c>
      <c r="B30" s="189">
        <v>-5212377</v>
      </c>
      <c r="C30" s="189">
        <v>0</v>
      </c>
      <c r="D30" s="189">
        <v>0</v>
      </c>
      <c r="E30" s="189">
        <v>0</v>
      </c>
      <c r="F30" s="189">
        <v>0</v>
      </c>
      <c r="G30" s="189">
        <v>0</v>
      </c>
      <c r="H30" s="189">
        <v>0</v>
      </c>
      <c r="I30" s="189">
        <v>-5212377</v>
      </c>
    </row>
    <row r="31" spans="1:9">
      <c r="A31" s="190" t="s">
        <v>301</v>
      </c>
      <c r="B31" s="191">
        <v>-5212377</v>
      </c>
      <c r="C31" s="191">
        <v>0</v>
      </c>
      <c r="D31" s="191">
        <v>0</v>
      </c>
      <c r="E31" s="191">
        <v>0</v>
      </c>
      <c r="F31" s="191">
        <v>0</v>
      </c>
      <c r="G31" s="191">
        <v>0</v>
      </c>
      <c r="H31" s="191">
        <v>0</v>
      </c>
      <c r="I31" s="191">
        <v>-5212377</v>
      </c>
    </row>
    <row r="32" spans="1:9">
      <c r="A32" s="192" t="s">
        <v>282</v>
      </c>
    </row>
    <row r="33" spans="1:9">
      <c r="A33" s="184" t="s">
        <v>305</v>
      </c>
      <c r="B33" s="189">
        <v>6593.02</v>
      </c>
      <c r="C33" s="189">
        <v>0</v>
      </c>
      <c r="D33" s="189">
        <v>-4290.6099999999997</v>
      </c>
      <c r="E33" s="189">
        <v>0</v>
      </c>
      <c r="F33" s="189">
        <v>0</v>
      </c>
      <c r="G33" s="189">
        <v>0</v>
      </c>
      <c r="H33" s="189">
        <v>0</v>
      </c>
      <c r="I33" s="189">
        <v>2302.41</v>
      </c>
    </row>
    <row r="34" spans="1:9">
      <c r="A34" s="184" t="s">
        <v>306</v>
      </c>
      <c r="B34" s="189">
        <v>-109757.97</v>
      </c>
      <c r="C34" s="189">
        <v>-5424.57</v>
      </c>
      <c r="D34" s="189">
        <v>3460.38</v>
      </c>
      <c r="E34" s="189">
        <v>0</v>
      </c>
      <c r="F34" s="189">
        <v>0</v>
      </c>
      <c r="G34" s="189">
        <v>14653.78</v>
      </c>
      <c r="H34" s="189">
        <v>0</v>
      </c>
      <c r="I34" s="189">
        <v>-97068.38</v>
      </c>
    </row>
    <row r="35" spans="1:9">
      <c r="A35" s="184" t="s">
        <v>307</v>
      </c>
      <c r="B35" s="189">
        <v>-1126848.58</v>
      </c>
      <c r="C35" s="189">
        <v>0</v>
      </c>
      <c r="D35" s="189">
        <v>0</v>
      </c>
      <c r="E35" s="189">
        <v>0</v>
      </c>
      <c r="F35" s="189">
        <v>0</v>
      </c>
      <c r="G35" s="189">
        <v>0</v>
      </c>
      <c r="H35" s="189">
        <v>0</v>
      </c>
      <c r="I35" s="189">
        <v>-1126848.58</v>
      </c>
    </row>
    <row r="36" spans="1:9">
      <c r="A36" s="184" t="s">
        <v>308</v>
      </c>
      <c r="B36" s="189">
        <v>0</v>
      </c>
      <c r="C36" s="189">
        <v>274204.15000000002</v>
      </c>
      <c r="D36" s="189">
        <v>0</v>
      </c>
      <c r="E36" s="189">
        <v>0</v>
      </c>
      <c r="F36" s="189">
        <v>0</v>
      </c>
      <c r="G36" s="189">
        <v>-115998.99</v>
      </c>
      <c r="H36" s="189">
        <v>-299.18</v>
      </c>
      <c r="I36" s="189">
        <v>157905.98000000001</v>
      </c>
    </row>
    <row r="37" spans="1:9">
      <c r="A37" s="190" t="s">
        <v>309</v>
      </c>
      <c r="B37" s="191">
        <v>-282092.21000000002</v>
      </c>
      <c r="C37" s="191">
        <v>58624.55</v>
      </c>
      <c r="D37" s="191">
        <v>-14609.91</v>
      </c>
      <c r="E37" s="191">
        <v>0</v>
      </c>
      <c r="F37" s="191">
        <v>0</v>
      </c>
      <c r="G37" s="191">
        <v>306078.87</v>
      </c>
      <c r="H37" s="191">
        <v>-42654.63</v>
      </c>
      <c r="I37" s="191">
        <v>25346.67</v>
      </c>
    </row>
    <row r="38" spans="1:9">
      <c r="A38" s="184" t="s">
        <v>310</v>
      </c>
      <c r="B38" s="189">
        <v>-246730.1</v>
      </c>
      <c r="C38" s="189">
        <v>0</v>
      </c>
      <c r="D38" s="189">
        <v>0</v>
      </c>
      <c r="E38" s="189">
        <v>3662</v>
      </c>
      <c r="F38" s="189">
        <v>0</v>
      </c>
      <c r="G38" s="189">
        <v>0</v>
      </c>
      <c r="H38" s="189">
        <v>0</v>
      </c>
      <c r="I38" s="189">
        <v>-243068.1</v>
      </c>
    </row>
    <row r="39" spans="1:9">
      <c r="A39" s="190" t="s">
        <v>311</v>
      </c>
      <c r="B39" s="191">
        <v>-528822.31000000006</v>
      </c>
      <c r="C39" s="191">
        <v>58624.55</v>
      </c>
      <c r="D39" s="191">
        <v>-14609.91</v>
      </c>
      <c r="E39" s="191">
        <v>3662</v>
      </c>
      <c r="F39" s="191">
        <v>0</v>
      </c>
      <c r="G39" s="191">
        <v>306078.87</v>
      </c>
      <c r="H39" s="191">
        <v>-42654.63</v>
      </c>
      <c r="I39" s="191">
        <v>-217721.43</v>
      </c>
    </row>
    <row r="40" spans="1:9">
      <c r="A40" s="184" t="s">
        <v>312</v>
      </c>
      <c r="B40" s="189">
        <v>-528822.37</v>
      </c>
      <c r="C40" s="189">
        <v>58624.56</v>
      </c>
      <c r="D40" s="189">
        <v>-14609.87</v>
      </c>
      <c r="E40" s="189">
        <v>3662</v>
      </c>
      <c r="F40" s="189">
        <v>0</v>
      </c>
      <c r="G40" s="189">
        <v>306078.87</v>
      </c>
      <c r="H40" s="189">
        <v>-42654.63</v>
      </c>
      <c r="I40" s="189">
        <v>-217721.44</v>
      </c>
    </row>
    <row r="41" spans="1:9">
      <c r="A41" s="184" t="s">
        <v>313</v>
      </c>
      <c r="B41" s="189">
        <v>0.06</v>
      </c>
      <c r="C41" s="189">
        <v>-0.01</v>
      </c>
      <c r="D41" s="189">
        <v>-0.04</v>
      </c>
      <c r="E41" s="189">
        <v>0</v>
      </c>
      <c r="F41" s="189">
        <v>0</v>
      </c>
      <c r="G41" s="189">
        <v>0</v>
      </c>
      <c r="H41" s="189">
        <v>0</v>
      </c>
      <c r="I41" s="189">
        <v>0.01</v>
      </c>
    </row>
    <row r="42" spans="1:9">
      <c r="A42" s="184" t="s">
        <v>314</v>
      </c>
      <c r="B42" s="192" t="s">
        <v>345</v>
      </c>
      <c r="C42" s="184">
        <v>0</v>
      </c>
      <c r="D42" s="184">
        <v>0</v>
      </c>
      <c r="E42" s="184">
        <v>0</v>
      </c>
      <c r="F42" s="184">
        <v>0</v>
      </c>
      <c r="G42" s="184">
        <v>0</v>
      </c>
      <c r="H42" s="184">
        <v>0</v>
      </c>
      <c r="I42" s="192" t="s">
        <v>346</v>
      </c>
    </row>
    <row r="43" spans="1:9">
      <c r="A43" s="184" t="s">
        <v>317</v>
      </c>
      <c r="B43" s="192" t="s">
        <v>345</v>
      </c>
      <c r="C43" s="184">
        <v>2.4729999999999999E-3</v>
      </c>
      <c r="D43" s="192" t="s">
        <v>347</v>
      </c>
      <c r="E43" s="184">
        <v>1.55E-4</v>
      </c>
      <c r="F43" s="184">
        <v>0</v>
      </c>
      <c r="G43" s="184">
        <v>1.2914E-2</v>
      </c>
      <c r="H43" s="192" t="s">
        <v>348</v>
      </c>
      <c r="I43" s="192" t="s">
        <v>346</v>
      </c>
    </row>
    <row r="44" spans="1:9">
      <c r="B44" s="189"/>
    </row>
    <row r="45" spans="1:9">
      <c r="A45" s="193"/>
      <c r="B45" s="189"/>
      <c r="H45" s="184" t="s">
        <v>320</v>
      </c>
      <c r="I45" s="189">
        <f>I34</f>
        <v>-97068.38</v>
      </c>
    </row>
    <row r="46" spans="1:9">
      <c r="A46" s="193" t="s">
        <v>349</v>
      </c>
      <c r="B46" s="194">
        <f>B58*0.79</f>
        <v>267812.20410000003</v>
      </c>
      <c r="C46" s="195" t="s">
        <v>350</v>
      </c>
      <c r="H46" s="184" t="s">
        <v>321</v>
      </c>
      <c r="I46" s="184">
        <v>1.3240824108892537</v>
      </c>
    </row>
    <row r="47" spans="1:9">
      <c r="A47" s="196" t="s">
        <v>351</v>
      </c>
      <c r="B47" s="197">
        <f>B37-B46</f>
        <v>-549904.41410000005</v>
      </c>
      <c r="H47" s="184" t="s">
        <v>322</v>
      </c>
      <c r="I47" s="189">
        <f>I45*I46</f>
        <v>-128526.53461151422</v>
      </c>
    </row>
    <row r="48" spans="1:9">
      <c r="A48" s="193"/>
      <c r="B48" s="189">
        <f>B47</f>
        <v>-549904.41410000005</v>
      </c>
      <c r="E48" s="189"/>
      <c r="F48" s="189"/>
    </row>
    <row r="49" spans="1:9">
      <c r="A49" s="193"/>
      <c r="B49" s="189"/>
      <c r="E49" s="189"/>
      <c r="F49" s="189"/>
      <c r="H49" s="184" t="s">
        <v>393</v>
      </c>
      <c r="I49" s="189">
        <f>$I$47*'Report 260 SC 2023'!H51</f>
        <v>-128417.84371289723</v>
      </c>
    </row>
    <row r="50" spans="1:9" ht="15.6">
      <c r="A50" s="193" t="s">
        <v>352</v>
      </c>
      <c r="B50" s="198">
        <v>-558424.35952000029</v>
      </c>
      <c r="D50" s="189"/>
      <c r="F50" s="189"/>
      <c r="H50" s="184" t="s">
        <v>394</v>
      </c>
      <c r="I50" s="189">
        <f>$I$47*'Report 260 SC 2023'!H52</f>
        <v>-108.69089861698576</v>
      </c>
    </row>
    <row r="51" spans="1:9" ht="15.6">
      <c r="A51" s="193"/>
      <c r="B51" s="189"/>
      <c r="F51" s="198"/>
    </row>
    <row r="52" spans="1:9">
      <c r="A52" s="193" t="s">
        <v>353</v>
      </c>
      <c r="B52" s="199">
        <f>B48-B50</f>
        <v>8519.9454200002365</v>
      </c>
      <c r="D52" s="194"/>
      <c r="F52" s="189"/>
    </row>
    <row r="53" spans="1:9">
      <c r="A53" s="193"/>
    </row>
    <row r="54" spans="1:9">
      <c r="A54" s="193"/>
      <c r="B54" s="189"/>
    </row>
    <row r="55" spans="1:9">
      <c r="A55" s="193"/>
      <c r="B55" s="194"/>
    </row>
    <row r="56" spans="1:9" ht="15.6">
      <c r="A56" s="193" t="s">
        <v>354</v>
      </c>
      <c r="B56" s="200">
        <v>-109757.96999999999</v>
      </c>
    </row>
    <row r="57" spans="1:9" ht="15.6">
      <c r="A57" s="193" t="s">
        <v>355</v>
      </c>
      <c r="B57" s="200">
        <v>-1492040.4100000001</v>
      </c>
    </row>
    <row r="58" spans="1:9" ht="15.6">
      <c r="A58" s="193" t="s">
        <v>356</v>
      </c>
      <c r="B58" s="200">
        <v>339002.79000000004</v>
      </c>
    </row>
    <row r="59" spans="1:9" ht="15.6">
      <c r="A59" s="193" t="s">
        <v>357</v>
      </c>
      <c r="B59" s="201">
        <v>282217.46999999997</v>
      </c>
    </row>
    <row r="60" spans="1:9" ht="15.6">
      <c r="A60" s="193" t="s">
        <v>358</v>
      </c>
      <c r="B60" s="202">
        <f>SUM(B55:B59)</f>
        <v>-980578.12000000011</v>
      </c>
      <c r="C60" s="203" t="e">
        <v>#N/A</v>
      </c>
    </row>
    <row r="61" spans="1:9">
      <c r="B61" s="189"/>
    </row>
    <row r="63" spans="1:9">
      <c r="B63" s="189"/>
    </row>
  </sheetData>
  <pageMargins left="0.7" right="0.7" top="0.75" bottom="0.75" header="0.3" footer="0.3"/>
  <pageSetup scale="5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7ECC-86E3-439B-984D-1C6BDBCB86E2}">
  <dimension ref="A1:J53"/>
  <sheetViews>
    <sheetView zoomScale="80" zoomScaleNormal="80" workbookViewId="0">
      <pane xSplit="4" ySplit="7" topLeftCell="E41" activePane="bottomRight" state="frozen"/>
      <selection activeCell="B23" sqref="B23:Q23"/>
      <selection pane="topRight" activeCell="B23" sqref="B23:Q23"/>
      <selection pane="bottomLeft" activeCell="B23" sqref="B23:Q23"/>
      <selection pane="bottomRight" activeCell="B23" sqref="B23:Q23"/>
    </sheetView>
  </sheetViews>
  <sheetFormatPr defaultRowHeight="15"/>
  <cols>
    <col min="1" max="1" width="33.453125" bestFit="1" customWidth="1"/>
    <col min="2" max="2" width="24.7265625" bestFit="1" customWidth="1"/>
    <col min="3" max="3" width="5.81640625" bestFit="1" customWidth="1"/>
    <col min="5" max="5" width="12.54296875" bestFit="1" customWidth="1"/>
    <col min="6" max="7" width="11.26953125" bestFit="1" customWidth="1"/>
    <col min="8" max="8" width="8" bestFit="1" customWidth="1"/>
    <col min="9" max="9" width="12.90625" bestFit="1" customWidth="1"/>
  </cols>
  <sheetData>
    <row r="1" spans="1:10" ht="15.6">
      <c r="A1" s="204" t="s">
        <v>214</v>
      </c>
      <c r="B1" s="204"/>
      <c r="C1" s="204" t="s">
        <v>215</v>
      </c>
      <c r="D1" s="204"/>
      <c r="E1" s="204"/>
      <c r="F1" s="204"/>
      <c r="G1" s="204"/>
      <c r="H1" s="204"/>
      <c r="I1" s="204"/>
    </row>
    <row r="2" spans="1:10" ht="15.6">
      <c r="A2" s="204"/>
      <c r="B2" s="204"/>
      <c r="C2" s="204"/>
      <c r="D2" s="204"/>
      <c r="E2" s="204" t="s">
        <v>217</v>
      </c>
      <c r="F2" s="204" t="s">
        <v>218</v>
      </c>
      <c r="G2" s="204" t="s">
        <v>219</v>
      </c>
      <c r="H2" s="204" t="s">
        <v>220</v>
      </c>
      <c r="I2" s="204" t="s">
        <v>221</v>
      </c>
    </row>
    <row r="3" spans="1:10" ht="15.6">
      <c r="A3" s="204" t="s">
        <v>216</v>
      </c>
      <c r="B3" s="204"/>
      <c r="C3" s="204">
        <v>2023</v>
      </c>
      <c r="D3" s="204"/>
      <c r="E3" s="204"/>
      <c r="F3" s="204"/>
      <c r="G3" s="204"/>
      <c r="H3" s="204"/>
      <c r="I3" s="204"/>
    </row>
    <row r="4" spans="1:10" ht="15.6">
      <c r="A4" s="204" t="s">
        <v>268</v>
      </c>
      <c r="B4" s="204"/>
      <c r="C4" s="204"/>
      <c r="D4" s="204"/>
      <c r="E4" s="204"/>
      <c r="F4" s="204"/>
      <c r="G4" s="204"/>
      <c r="H4" s="204"/>
      <c r="I4" s="204"/>
    </row>
    <row r="5" spans="1:10" ht="15.6">
      <c r="A5" s="204" t="s">
        <v>359</v>
      </c>
      <c r="B5" s="204"/>
      <c r="C5" s="204"/>
      <c r="D5" s="204"/>
      <c r="E5" s="204"/>
      <c r="F5" s="204"/>
      <c r="G5" s="204"/>
      <c r="H5" s="204"/>
      <c r="I5" s="204"/>
    </row>
    <row r="6" spans="1:10" ht="15.6">
      <c r="A6" s="204" t="s">
        <v>222</v>
      </c>
      <c r="B6" s="204"/>
      <c r="C6" s="204"/>
      <c r="D6" s="204"/>
      <c r="E6" s="204"/>
      <c r="F6" s="204"/>
      <c r="G6" s="204"/>
      <c r="H6" s="204"/>
      <c r="I6" s="204"/>
    </row>
    <row r="7" spans="1:10" ht="15.6">
      <c r="A7" s="204" t="s">
        <v>224</v>
      </c>
      <c r="B7" s="204"/>
      <c r="C7" s="204"/>
      <c r="D7" s="204"/>
      <c r="E7" s="204"/>
      <c r="F7" s="204"/>
      <c r="G7" s="204"/>
      <c r="H7" s="204"/>
      <c r="I7" s="204"/>
    </row>
    <row r="8" spans="1:10" ht="15.6">
      <c r="A8" s="204"/>
      <c r="B8" s="204" t="s">
        <v>360</v>
      </c>
      <c r="C8" s="204"/>
      <c r="D8" s="204"/>
      <c r="E8" s="205">
        <v>95415.49</v>
      </c>
      <c r="F8" s="205">
        <v>20037.25</v>
      </c>
      <c r="G8" s="205">
        <v>20037.25</v>
      </c>
      <c r="H8" s="205">
        <v>0</v>
      </c>
      <c r="I8" s="205">
        <v>0</v>
      </c>
    </row>
    <row r="9" spans="1:10" ht="15.6">
      <c r="A9" s="204"/>
      <c r="B9" s="204" t="s">
        <v>361</v>
      </c>
      <c r="C9" s="204"/>
      <c r="D9" s="204"/>
      <c r="E9" s="205">
        <v>2078745.47</v>
      </c>
      <c r="F9" s="205">
        <v>436536.55</v>
      </c>
      <c r="G9" s="205">
        <v>436536.55</v>
      </c>
      <c r="H9" s="205">
        <v>0</v>
      </c>
      <c r="I9" s="205">
        <v>0</v>
      </c>
    </row>
    <row r="10" spans="1:10" ht="15.6">
      <c r="A10" s="204"/>
      <c r="B10" s="204" t="s">
        <v>362</v>
      </c>
      <c r="C10" s="204"/>
      <c r="D10" s="204"/>
      <c r="E10" s="205">
        <v>0</v>
      </c>
      <c r="F10" s="205">
        <v>0</v>
      </c>
      <c r="G10" s="205">
        <v>0</v>
      </c>
      <c r="H10" s="205">
        <v>0</v>
      </c>
      <c r="I10" s="205">
        <v>0</v>
      </c>
    </row>
    <row r="11" spans="1:10" ht="15.6">
      <c r="A11" s="204"/>
      <c r="B11" s="204" t="s">
        <v>363</v>
      </c>
      <c r="C11" s="204"/>
      <c r="D11" s="204"/>
      <c r="E11" s="205">
        <v>-12800244.050000001</v>
      </c>
      <c r="F11" s="205">
        <v>-3628621.95</v>
      </c>
      <c r="G11" s="205">
        <v>-2688051.25</v>
      </c>
      <c r="H11" s="205">
        <v>0</v>
      </c>
      <c r="I11" s="205">
        <v>-940570.7</v>
      </c>
      <c r="J11" t="s">
        <v>393</v>
      </c>
    </row>
    <row r="12" spans="1:10" ht="15.6">
      <c r="A12" s="204" t="s">
        <v>229</v>
      </c>
      <c r="B12" s="204"/>
      <c r="C12" s="204"/>
      <c r="D12" s="204"/>
      <c r="E12" s="205">
        <v>-10626083.09</v>
      </c>
      <c r="F12" s="205">
        <v>-3172048.15</v>
      </c>
      <c r="G12" s="205">
        <v>-2231477.4500000002</v>
      </c>
      <c r="H12" s="205">
        <v>0</v>
      </c>
      <c r="I12" s="205">
        <v>-940570.7</v>
      </c>
    </row>
    <row r="13" spans="1:10" ht="15.6">
      <c r="A13" s="204" t="s">
        <v>230</v>
      </c>
      <c r="B13" s="204"/>
      <c r="C13" s="204"/>
      <c r="D13" s="204"/>
      <c r="E13" s="205">
        <v>-10626083.09</v>
      </c>
      <c r="F13" s="205">
        <v>-3172048.15</v>
      </c>
      <c r="G13" s="205">
        <v>-2231477.4500000002</v>
      </c>
      <c r="H13" s="205">
        <v>0</v>
      </c>
      <c r="I13" s="205">
        <v>-940570.7</v>
      </c>
    </row>
    <row r="14" spans="1:10" ht="15.6">
      <c r="A14" s="204"/>
      <c r="B14" s="204" t="s">
        <v>364</v>
      </c>
      <c r="C14" s="204"/>
      <c r="D14" s="204"/>
      <c r="E14" s="205">
        <v>0</v>
      </c>
      <c r="F14" s="205">
        <v>0</v>
      </c>
      <c r="G14" s="205">
        <v>0</v>
      </c>
      <c r="H14" s="205">
        <v>0</v>
      </c>
      <c r="I14" s="205">
        <v>0</v>
      </c>
    </row>
    <row r="15" spans="1:10" ht="15.6">
      <c r="A15" s="204"/>
      <c r="B15" s="204" t="s">
        <v>365</v>
      </c>
      <c r="C15" s="204"/>
      <c r="D15" s="204"/>
      <c r="E15" s="205">
        <v>-1885.85</v>
      </c>
      <c r="F15" s="205">
        <v>0</v>
      </c>
      <c r="G15" s="205">
        <v>-396.03</v>
      </c>
      <c r="H15" s="205">
        <v>-396.03</v>
      </c>
      <c r="I15" s="205">
        <v>0</v>
      </c>
    </row>
    <row r="16" spans="1:10" ht="15.6">
      <c r="A16" s="204"/>
      <c r="B16" s="204" t="s">
        <v>366</v>
      </c>
      <c r="C16" s="204"/>
      <c r="D16" s="204"/>
      <c r="E16" s="205">
        <v>0</v>
      </c>
      <c r="F16" s="205">
        <v>0</v>
      </c>
      <c r="G16" s="205">
        <v>0</v>
      </c>
      <c r="H16" s="205">
        <v>0</v>
      </c>
      <c r="I16" s="205">
        <v>0</v>
      </c>
    </row>
    <row r="17" spans="1:10" ht="15.6">
      <c r="A17" s="204"/>
      <c r="B17" s="204" t="s">
        <v>367</v>
      </c>
      <c r="C17" s="204"/>
      <c r="D17" s="204"/>
      <c r="E17" s="205">
        <v>0</v>
      </c>
      <c r="F17" s="205">
        <v>0</v>
      </c>
      <c r="G17" s="205">
        <v>0</v>
      </c>
      <c r="H17" s="205">
        <v>0</v>
      </c>
      <c r="I17" s="205">
        <v>0</v>
      </c>
    </row>
    <row r="18" spans="1:10" ht="15.6">
      <c r="A18" s="204"/>
      <c r="B18" s="204" t="s">
        <v>368</v>
      </c>
      <c r="C18" s="204"/>
      <c r="D18" s="204"/>
      <c r="E18" s="205">
        <v>102597.04</v>
      </c>
      <c r="F18" s="205">
        <v>16530.13</v>
      </c>
      <c r="G18" s="205">
        <v>21545.38</v>
      </c>
      <c r="H18" s="205">
        <v>0</v>
      </c>
      <c r="I18" s="205">
        <v>-5015.25</v>
      </c>
      <c r="J18" t="s">
        <v>394</v>
      </c>
    </row>
    <row r="19" spans="1:10" ht="15.6">
      <c r="A19" s="204"/>
      <c r="B19" s="204" t="s">
        <v>369</v>
      </c>
      <c r="C19" s="204"/>
      <c r="D19" s="204"/>
      <c r="E19" s="205">
        <v>0</v>
      </c>
      <c r="F19" s="205">
        <v>0</v>
      </c>
      <c r="G19" s="205">
        <v>0</v>
      </c>
      <c r="H19" s="205">
        <v>0</v>
      </c>
      <c r="I19" s="205">
        <v>0</v>
      </c>
    </row>
    <row r="20" spans="1:10" ht="15.6">
      <c r="A20" s="204"/>
      <c r="B20" s="204" t="s">
        <v>370</v>
      </c>
      <c r="C20" s="204"/>
      <c r="D20" s="204"/>
      <c r="E20" s="205">
        <v>0</v>
      </c>
      <c r="F20" s="205">
        <v>0</v>
      </c>
      <c r="G20" s="205">
        <v>0</v>
      </c>
      <c r="H20" s="205">
        <v>0</v>
      </c>
      <c r="I20" s="205">
        <v>0</v>
      </c>
    </row>
    <row r="21" spans="1:10" ht="15.6">
      <c r="A21" s="204"/>
      <c r="B21" s="204" t="s">
        <v>371</v>
      </c>
      <c r="C21" s="204"/>
      <c r="D21" s="204"/>
      <c r="E21" s="205">
        <v>162.38</v>
      </c>
      <c r="F21" s="205">
        <v>56.83</v>
      </c>
      <c r="G21" s="205">
        <v>34.1</v>
      </c>
      <c r="H21" s="205">
        <v>0</v>
      </c>
      <c r="I21" s="205">
        <v>22.73</v>
      </c>
    </row>
    <row r="22" spans="1:10" ht="15.6">
      <c r="A22" s="204"/>
      <c r="B22" s="204" t="s">
        <v>372</v>
      </c>
      <c r="C22" s="204"/>
      <c r="D22" s="204"/>
      <c r="E22" s="205">
        <v>0</v>
      </c>
      <c r="F22" s="205">
        <v>0</v>
      </c>
      <c r="G22" s="205">
        <v>0</v>
      </c>
      <c r="H22" s="205">
        <v>0</v>
      </c>
      <c r="I22" s="205">
        <v>0</v>
      </c>
    </row>
    <row r="23" spans="1:10" ht="15.6">
      <c r="A23" s="204"/>
      <c r="B23" s="204" t="s">
        <v>373</v>
      </c>
      <c r="C23" s="204"/>
      <c r="D23" s="204"/>
      <c r="E23" s="205">
        <v>-7629.07</v>
      </c>
      <c r="F23" s="205">
        <v>-2670.16</v>
      </c>
      <c r="G23" s="205">
        <v>-1602.1</v>
      </c>
      <c r="H23" s="205">
        <v>0</v>
      </c>
      <c r="I23" s="205">
        <v>-1068.06</v>
      </c>
      <c r="J23" t="s">
        <v>394</v>
      </c>
    </row>
    <row r="24" spans="1:10" ht="15.6">
      <c r="A24" s="204"/>
      <c r="B24" s="204" t="s">
        <v>374</v>
      </c>
      <c r="C24" s="204"/>
      <c r="D24" s="204"/>
      <c r="E24" s="205">
        <v>161.32</v>
      </c>
      <c r="F24" s="205">
        <v>56.46</v>
      </c>
      <c r="G24" s="205">
        <v>33.880000000000003</v>
      </c>
      <c r="H24" s="205">
        <v>0</v>
      </c>
      <c r="I24" s="205">
        <v>22.58</v>
      </c>
      <c r="J24" t="s">
        <v>394</v>
      </c>
    </row>
    <row r="25" spans="1:10" ht="15.6">
      <c r="A25" s="204"/>
      <c r="B25" s="204" t="s">
        <v>375</v>
      </c>
      <c r="C25" s="204"/>
      <c r="D25" s="204"/>
      <c r="E25" s="205">
        <v>0</v>
      </c>
      <c r="F25" s="205">
        <v>0</v>
      </c>
      <c r="G25" s="205">
        <v>0</v>
      </c>
      <c r="H25" s="205">
        <v>0</v>
      </c>
      <c r="I25" s="205">
        <v>0</v>
      </c>
    </row>
    <row r="26" spans="1:10" ht="15.6">
      <c r="A26" s="204"/>
      <c r="B26" s="204" t="s">
        <v>376</v>
      </c>
      <c r="C26" s="204"/>
      <c r="D26" s="204"/>
      <c r="E26" s="205">
        <v>-3829.08</v>
      </c>
      <c r="F26" s="205">
        <v>-1340.17</v>
      </c>
      <c r="G26" s="205">
        <v>-804.11</v>
      </c>
      <c r="H26" s="205">
        <v>0</v>
      </c>
      <c r="I26" s="205">
        <v>-536.05999999999995</v>
      </c>
      <c r="J26" t="s">
        <v>394</v>
      </c>
    </row>
    <row r="27" spans="1:10" ht="15.6">
      <c r="A27" s="204"/>
      <c r="B27" s="204" t="s">
        <v>377</v>
      </c>
      <c r="C27" s="204"/>
      <c r="D27" s="204"/>
      <c r="E27" s="205">
        <v>-13544.6</v>
      </c>
      <c r="F27" s="205">
        <v>-4740.63</v>
      </c>
      <c r="G27" s="205">
        <v>-2844.37</v>
      </c>
      <c r="H27" s="205">
        <v>0</v>
      </c>
      <c r="I27" s="205">
        <v>-1896.26</v>
      </c>
      <c r="J27" t="s">
        <v>394</v>
      </c>
    </row>
    <row r="28" spans="1:10" ht="15.6">
      <c r="A28" s="204"/>
      <c r="B28" s="204" t="s">
        <v>378</v>
      </c>
      <c r="C28" s="204"/>
      <c r="D28" s="204"/>
      <c r="E28" s="205">
        <v>0</v>
      </c>
      <c r="F28" s="205">
        <v>0</v>
      </c>
      <c r="G28" s="205">
        <v>0</v>
      </c>
      <c r="H28" s="205">
        <v>0</v>
      </c>
      <c r="I28" s="205">
        <v>0</v>
      </c>
    </row>
    <row r="29" spans="1:10" ht="15.6">
      <c r="A29" s="204"/>
      <c r="B29" s="204" t="s">
        <v>379</v>
      </c>
      <c r="C29" s="204"/>
      <c r="D29" s="204"/>
      <c r="E29" s="205">
        <v>0</v>
      </c>
      <c r="F29" s="205">
        <v>0</v>
      </c>
      <c r="G29" s="205">
        <v>0</v>
      </c>
      <c r="H29" s="205">
        <v>0</v>
      </c>
      <c r="I29" s="205">
        <v>0</v>
      </c>
    </row>
    <row r="30" spans="1:10" ht="15.6">
      <c r="A30" s="204"/>
      <c r="B30" s="204" t="s">
        <v>380</v>
      </c>
      <c r="C30" s="204"/>
      <c r="D30" s="204"/>
      <c r="E30" s="205">
        <v>0</v>
      </c>
      <c r="F30" s="205">
        <v>0</v>
      </c>
      <c r="G30" s="205">
        <v>0</v>
      </c>
      <c r="H30" s="205">
        <v>0</v>
      </c>
      <c r="I30" s="205">
        <v>0</v>
      </c>
    </row>
    <row r="31" spans="1:10" ht="15.6">
      <c r="A31" s="204"/>
      <c r="B31" s="204" t="s">
        <v>381</v>
      </c>
      <c r="C31" s="204"/>
      <c r="D31" s="204"/>
      <c r="E31" s="205">
        <v>-14799.23</v>
      </c>
      <c r="F31" s="205">
        <v>-5179.74</v>
      </c>
      <c r="G31" s="205">
        <v>-3107.84</v>
      </c>
      <c r="H31" s="205">
        <v>0</v>
      </c>
      <c r="I31" s="205">
        <v>-2071.9</v>
      </c>
      <c r="J31" t="s">
        <v>393</v>
      </c>
    </row>
    <row r="32" spans="1:10" ht="15.6">
      <c r="A32" s="204"/>
      <c r="B32" s="204" t="s">
        <v>382</v>
      </c>
      <c r="C32" s="204"/>
      <c r="D32" s="204"/>
      <c r="E32" s="205">
        <v>0</v>
      </c>
      <c r="F32" s="205">
        <v>0</v>
      </c>
      <c r="G32" s="205">
        <v>0</v>
      </c>
      <c r="H32" s="205">
        <v>0</v>
      </c>
      <c r="I32" s="205">
        <v>0</v>
      </c>
    </row>
    <row r="33" spans="1:10" ht="15.6">
      <c r="A33" s="204"/>
      <c r="B33" s="204" t="s">
        <v>383</v>
      </c>
      <c r="C33" s="204"/>
      <c r="D33" s="204"/>
      <c r="E33" s="205">
        <v>-29889.35</v>
      </c>
      <c r="F33" s="205">
        <v>-10461.290000000001</v>
      </c>
      <c r="G33" s="205">
        <v>-6276.76</v>
      </c>
      <c r="H33" s="205">
        <v>0</v>
      </c>
      <c r="I33" s="205">
        <v>-4184.53</v>
      </c>
      <c r="J33" t="s">
        <v>393</v>
      </c>
    </row>
    <row r="34" spans="1:10" ht="15.6">
      <c r="A34" s="204" t="s">
        <v>229</v>
      </c>
      <c r="B34" s="204"/>
      <c r="C34" s="204"/>
      <c r="D34" s="204"/>
      <c r="E34" s="205">
        <v>31343.56</v>
      </c>
      <c r="F34" s="205">
        <v>-7748.57</v>
      </c>
      <c r="G34" s="205">
        <v>6582.15</v>
      </c>
      <c r="H34" s="205">
        <v>-396.03</v>
      </c>
      <c r="I34" s="205">
        <v>-14726.75</v>
      </c>
    </row>
    <row r="35" spans="1:10" ht="15.6">
      <c r="A35" s="204" t="s">
        <v>248</v>
      </c>
      <c r="B35" s="204"/>
      <c r="C35" s="204"/>
      <c r="D35" s="204"/>
      <c r="E35" s="205">
        <v>31343.56</v>
      </c>
      <c r="F35" s="205">
        <v>-7748.57</v>
      </c>
      <c r="G35" s="205">
        <v>6582.15</v>
      </c>
      <c r="H35" s="205">
        <v>-396.03</v>
      </c>
      <c r="I35" s="205">
        <v>-14726.75</v>
      </c>
    </row>
    <row r="36" spans="1:10" ht="15.6">
      <c r="A36" s="204"/>
      <c r="B36" s="204" t="s">
        <v>384</v>
      </c>
      <c r="C36" s="204"/>
      <c r="D36" s="204"/>
      <c r="E36" s="205">
        <v>1703.16</v>
      </c>
      <c r="F36" s="205">
        <v>357.64</v>
      </c>
      <c r="G36" s="205">
        <v>357.66</v>
      </c>
      <c r="H36" s="205">
        <v>0</v>
      </c>
      <c r="I36" s="205">
        <v>-0.02</v>
      </c>
    </row>
    <row r="37" spans="1:10" ht="15.6">
      <c r="A37" s="204"/>
      <c r="B37" s="204" t="s">
        <v>385</v>
      </c>
      <c r="C37" s="204"/>
      <c r="D37" s="204"/>
      <c r="E37" s="205">
        <v>0</v>
      </c>
      <c r="F37" s="205">
        <v>0</v>
      </c>
      <c r="G37" s="205">
        <v>0</v>
      </c>
      <c r="H37" s="205">
        <v>0</v>
      </c>
      <c r="I37" s="205">
        <v>0</v>
      </c>
    </row>
    <row r="38" spans="1:10" ht="15.6">
      <c r="A38" s="204"/>
      <c r="B38" s="204" t="s">
        <v>386</v>
      </c>
      <c r="C38" s="204"/>
      <c r="D38" s="204"/>
      <c r="E38" s="205">
        <v>-2.1800000000000002</v>
      </c>
      <c r="F38" s="205">
        <v>-0.76</v>
      </c>
      <c r="G38" s="205">
        <v>-0.46</v>
      </c>
      <c r="H38" s="205">
        <v>0</v>
      </c>
      <c r="I38" s="205">
        <v>-0.3</v>
      </c>
      <c r="J38" t="s">
        <v>394</v>
      </c>
    </row>
    <row r="39" spans="1:10" ht="15.6">
      <c r="A39" s="204"/>
      <c r="B39" s="204" t="s">
        <v>387</v>
      </c>
      <c r="C39" s="204"/>
      <c r="D39" s="204"/>
      <c r="E39" s="205">
        <v>-22077.33</v>
      </c>
      <c r="F39" s="205">
        <v>-7727.06</v>
      </c>
      <c r="G39" s="205">
        <v>-4636.24</v>
      </c>
      <c r="H39" s="205">
        <v>0</v>
      </c>
      <c r="I39" s="205">
        <v>-3090.82</v>
      </c>
      <c r="J39" t="s">
        <v>394</v>
      </c>
    </row>
    <row r="40" spans="1:10" ht="15.6">
      <c r="A40" s="204"/>
      <c r="B40" s="204" t="s">
        <v>388</v>
      </c>
      <c r="C40" s="204"/>
      <c r="D40" s="204"/>
      <c r="E40" s="205">
        <v>0</v>
      </c>
      <c r="F40" s="205">
        <v>0</v>
      </c>
      <c r="G40" s="205">
        <v>0</v>
      </c>
      <c r="H40" s="205">
        <v>0</v>
      </c>
      <c r="I40" s="205">
        <v>0</v>
      </c>
    </row>
    <row r="41" spans="1:10" ht="15.6">
      <c r="A41" s="204"/>
      <c r="B41" s="204" t="s">
        <v>389</v>
      </c>
      <c r="C41" s="204"/>
      <c r="D41" s="204"/>
      <c r="E41" s="205">
        <v>-4432.33</v>
      </c>
      <c r="F41" s="205">
        <v>-930.68</v>
      </c>
      <c r="G41" s="205">
        <v>-930.79</v>
      </c>
      <c r="H41" s="205">
        <v>0</v>
      </c>
      <c r="I41" s="205">
        <v>0.11</v>
      </c>
      <c r="J41" t="s">
        <v>394</v>
      </c>
    </row>
    <row r="42" spans="1:10" ht="15.6">
      <c r="A42" s="204"/>
      <c r="B42" s="204" t="s">
        <v>390</v>
      </c>
      <c r="C42" s="204"/>
      <c r="D42" s="204"/>
      <c r="E42" s="205">
        <v>230373.37</v>
      </c>
      <c r="F42" s="205">
        <v>52541.53</v>
      </c>
      <c r="G42" s="205">
        <v>48378.41</v>
      </c>
      <c r="H42" s="205">
        <v>0</v>
      </c>
      <c r="I42" s="205">
        <v>4163.12</v>
      </c>
      <c r="J42" t="s">
        <v>394</v>
      </c>
    </row>
    <row r="43" spans="1:10" ht="15.6">
      <c r="A43" s="204"/>
      <c r="B43" s="204" t="s">
        <v>391</v>
      </c>
      <c r="C43" s="204"/>
      <c r="D43" s="204"/>
      <c r="E43" s="205">
        <v>0</v>
      </c>
      <c r="F43" s="205">
        <v>0</v>
      </c>
      <c r="G43" s="205">
        <v>0</v>
      </c>
      <c r="H43" s="205">
        <v>0</v>
      </c>
      <c r="I43" s="205">
        <v>0</v>
      </c>
    </row>
    <row r="44" spans="1:10" ht="15.6">
      <c r="A44" s="204" t="s">
        <v>229</v>
      </c>
      <c r="B44" s="204"/>
      <c r="C44" s="204"/>
      <c r="D44" s="204"/>
      <c r="E44" s="205">
        <v>205564.69</v>
      </c>
      <c r="F44" s="205">
        <v>44240.67</v>
      </c>
      <c r="G44" s="205">
        <v>43168.58</v>
      </c>
      <c r="H44" s="205">
        <v>0</v>
      </c>
      <c r="I44" s="205">
        <v>1072.0899999999999</v>
      </c>
    </row>
    <row r="45" spans="1:10" ht="15.6">
      <c r="A45" s="204" t="s">
        <v>260</v>
      </c>
      <c r="B45" s="204"/>
      <c r="C45" s="204"/>
      <c r="D45" s="204"/>
      <c r="E45" s="205">
        <v>205564.69</v>
      </c>
      <c r="F45" s="205">
        <v>44240.67</v>
      </c>
      <c r="G45" s="205">
        <v>43168.58</v>
      </c>
      <c r="H45" s="205">
        <v>0</v>
      </c>
      <c r="I45" s="205">
        <v>1072.0899999999999</v>
      </c>
    </row>
    <row r="46" spans="1:10" ht="15.6">
      <c r="A46" s="204" t="s">
        <v>261</v>
      </c>
      <c r="B46" s="204"/>
      <c r="C46" s="204"/>
      <c r="D46" s="204"/>
      <c r="E46" s="205">
        <v>-10389174.84</v>
      </c>
      <c r="F46" s="205">
        <v>-3135556.05</v>
      </c>
      <c r="G46" s="205">
        <v>-2181726.7200000002</v>
      </c>
      <c r="H46" s="205">
        <v>-396.03</v>
      </c>
      <c r="I46" s="205">
        <v>-954225.36</v>
      </c>
    </row>
    <row r="47" spans="1:10" ht="15.6">
      <c r="A47" s="204" t="s">
        <v>262</v>
      </c>
      <c r="B47" s="204"/>
      <c r="C47" s="204"/>
      <c r="D47" s="204"/>
      <c r="E47" s="205">
        <v>-10389174.84</v>
      </c>
      <c r="F47" s="205">
        <v>-3135556.05</v>
      </c>
      <c r="G47" s="205">
        <v>-2181726.7200000002</v>
      </c>
      <c r="H47" s="205">
        <v>-396.03</v>
      </c>
      <c r="I47" s="205">
        <v>-954225.36</v>
      </c>
    </row>
    <row r="48" spans="1:10" ht="15.6">
      <c r="A48" s="204" t="s">
        <v>392</v>
      </c>
      <c r="B48" s="204" t="s">
        <v>264</v>
      </c>
      <c r="C48" s="204"/>
      <c r="D48" s="204"/>
      <c r="E48" s="204"/>
      <c r="F48" s="204"/>
      <c r="G48" s="204"/>
      <c r="H48" s="204"/>
      <c r="I48" s="204"/>
    </row>
    <row r="49" spans="1:10" ht="15.6">
      <c r="A49" s="204" t="s">
        <v>265</v>
      </c>
      <c r="B49" s="204"/>
      <c r="C49" s="204"/>
      <c r="D49" s="204"/>
      <c r="E49" s="205">
        <v>-10389174.84</v>
      </c>
      <c r="F49" s="205">
        <v>-3135556.05</v>
      </c>
      <c r="G49" s="205">
        <v>-2181726.7200000002</v>
      </c>
      <c r="H49" s="205">
        <v>-396.03</v>
      </c>
      <c r="I49" s="205">
        <v>-954225.36</v>
      </c>
    </row>
    <row r="51" spans="1:10">
      <c r="H51" s="210">
        <f>I51/I53</f>
        <v>0.9991543310574309</v>
      </c>
      <c r="I51" s="208">
        <f>SUMIF($J$11:$J$42,J51,I11:I42)</f>
        <v>-946827.13</v>
      </c>
      <c r="J51" t="s">
        <v>393</v>
      </c>
    </row>
    <row r="52" spans="1:10">
      <c r="H52" s="210">
        <f>I52/I53</f>
        <v>8.4566894256906657E-4</v>
      </c>
      <c r="I52" s="209">
        <f>SUMIF($J$11:$J$42,J52,I12:I43)</f>
        <v>-801.38000000000011</v>
      </c>
      <c r="J52" t="s">
        <v>394</v>
      </c>
    </row>
    <row r="53" spans="1:10">
      <c r="I53">
        <f>SUM(I51:I52)</f>
        <v>-947628.51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9AD7FEC932BB429C3D617724E48DD0" ma:contentTypeVersion="3" ma:contentTypeDescription="Create a new document." ma:contentTypeScope="" ma:versionID="9a0973e1b1f459fe58f9962c647ef585">
  <xsd:schema xmlns:xsd="http://www.w3.org/2001/XMLSchema" xmlns:xs="http://www.w3.org/2001/XMLSchema" xmlns:p="http://schemas.microsoft.com/office/2006/metadata/properties" xmlns:ns2="9404ddf2-432b-40b2-8a27-ff5874de40bb" targetNamespace="http://schemas.microsoft.com/office/2006/metadata/properties" ma:root="true" ma:fieldsID="5c0dd085117678c283ba97b6eccaf552" ns2:_="">
    <xsd:import namespace="9404ddf2-432b-40b2-8a27-ff5874de40b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4ddf2-432b-40b2-8a27-ff5874de40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C55E80-8A7C-4B51-9266-435D6805C634}"/>
</file>

<file path=customXml/itemProps2.xml><?xml version="1.0" encoding="utf-8"?>
<ds:datastoreItem xmlns:ds="http://schemas.openxmlformats.org/officeDocument/2006/customXml" ds:itemID="{9EAB1AA1-BD2D-4496-BE1D-D1C1009CAF7D}"/>
</file>

<file path=customXml/itemProps3.xml><?xml version="1.0" encoding="utf-8"?>
<ds:datastoreItem xmlns:ds="http://schemas.openxmlformats.org/officeDocument/2006/customXml" ds:itemID="{67781521-5C58-48E9-A96B-A139E619ED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A3.1-EDIT-DDIT</vt:lpstr>
      <vt:lpstr>A3.2-EDIT-DDIT.dtl</vt:lpstr>
      <vt:lpstr>DT By OI</vt:lpstr>
      <vt:lpstr>FF1 to A3.1 Tie Out</vt:lpstr>
      <vt:lpstr>254015 12.31.2024</vt:lpstr>
      <vt:lpstr>182392 12.31.2024</vt:lpstr>
      <vt:lpstr>2024 ARAM and 2023 True Up</vt:lpstr>
      <vt:lpstr>Report 260 2024 Q4 Prov.</vt:lpstr>
      <vt:lpstr>Report 260 2023 TR</vt:lpstr>
      <vt:lpstr>BHSC SC ARAM 2024</vt:lpstr>
      <vt:lpstr>Report 260 SC 2024</vt:lpstr>
      <vt:lpstr>BHSC SC ARAM 2023</vt:lpstr>
      <vt:lpstr>Report 260 SC 2023</vt:lpstr>
      <vt:lpstr>'A3.2-EDIT-DDIT.dtl'!Print_Area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2025-04-07T21:04:43Z</dcterms:created>
  <dcterms:modified xsi:type="dcterms:W3CDTF">2025-04-23T20:43:52Z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0x010100939AD7FEC932BB429C3D617724E48DD0</vt:lpwstr>
  </property>
</Properties>
</file>