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M:\Rates\BHE COE\FERC\Transmission Formula Rate\COE Trans Form Rates 2022\True Up\Files to Oasis\"/>
    </mc:Choice>
  </mc:AlternateContent>
  <xr:revisionPtr revIDLastSave="0" documentId="13_ncr:1_{2F1ED8CA-7F73-4476-8A8E-8E68DC7E81E4}" xr6:coauthVersionLast="47" xr6:coauthVersionMax="47" xr10:uidLastSave="{00000000-0000-0000-0000-000000000000}"/>
  <bookViews>
    <workbookView xWindow="-110" yWindow="-110" windowWidth="19420" windowHeight="11620" xr2:uid="{232302F8-D9E7-46D3-A8ED-AD8C408DC281}"/>
  </bookViews>
  <sheets>
    <sheet name="A9-PermDiffs" sheetId="3" r:id="rId1"/>
    <sheet name="Page 261-RL" sheetId="7" r:id="rId2"/>
    <sheet name="CP Report" sheetId="6" r:id="rId3"/>
  </sheets>
  <definedNames>
    <definedName name="__123Graph_A" localSheetId="0" hidden="1">#REF!</definedName>
    <definedName name="__123Graph_A" hidden="1">#REF!</definedName>
    <definedName name="__123Graph_A1991" localSheetId="0" hidden="1">#REF!</definedName>
    <definedName name="__123Graph_A1991" hidden="1">#REF!</definedName>
    <definedName name="__123Graph_A1992" localSheetId="0" hidden="1">#REF!</definedName>
    <definedName name="__123Graph_A1992" hidden="1">#REF!</definedName>
    <definedName name="__123Graph_A1993" localSheetId="0" hidden="1">#REF!</definedName>
    <definedName name="__123Graph_A1993" hidden="1">#REF!</definedName>
    <definedName name="__123Graph_A1994" localSheetId="0" hidden="1">#REF!</definedName>
    <definedName name="__123Graph_A1994" hidden="1">#REF!</definedName>
    <definedName name="__123Graph_A1995" localSheetId="0" hidden="1">#REF!</definedName>
    <definedName name="__123Graph_A1995" hidden="1">#REF!</definedName>
    <definedName name="__123Graph_A1996" localSheetId="0" hidden="1">#REF!</definedName>
    <definedName name="__123Graph_A1996" hidden="1">#REF!</definedName>
    <definedName name="__123Graph_ABAR" localSheetId="0" hidden="1">#REF!</definedName>
    <definedName name="__123Graph_ABAR" hidden="1">#REF!</definedName>
    <definedName name="__123Graph_ABBCURVE" hidden="1">#REF!</definedName>
    <definedName name="__123Graph_ACHART1" hidden="1">#REF!</definedName>
    <definedName name="__123Graph_ACHART2" hidden="1">#REF!</definedName>
    <definedName name="__123Graph_ACHART3" hidden="1">#REF!</definedName>
    <definedName name="__123Graph_AOILSPGSCRV" hidden="1">#REF!</definedName>
    <definedName name="__123Graph_AOSCURVE" hidden="1">#REF!</definedName>
    <definedName name="__123Graph_AWOLFCURVE" hidden="1">#REF!</definedName>
    <definedName name="__123Graph_B" localSheetId="0" hidden="1">#REF!</definedName>
    <definedName name="__123Graph_B" hidden="1">#REF!</definedName>
    <definedName name="__123Graph_B1991" localSheetId="0" hidden="1">#REF!</definedName>
    <definedName name="__123Graph_B1991" hidden="1">#REF!</definedName>
    <definedName name="__123Graph_B1992" localSheetId="0" hidden="1">#REF!</definedName>
    <definedName name="__123Graph_B1992" hidden="1">#REF!</definedName>
    <definedName name="__123Graph_B1993" localSheetId="0" hidden="1">#REF!</definedName>
    <definedName name="__123Graph_B1993" hidden="1">#REF!</definedName>
    <definedName name="__123Graph_B1994" localSheetId="0" hidden="1">#REF!</definedName>
    <definedName name="__123Graph_B1994" hidden="1">#REF!</definedName>
    <definedName name="__123Graph_B1995" localSheetId="0" hidden="1">#REF!</definedName>
    <definedName name="__123Graph_B1995" hidden="1">#REF!</definedName>
    <definedName name="__123Graph_B1996" localSheetId="0" hidden="1">#REF!</definedName>
    <definedName name="__123Graph_B1996" hidden="1">#REF!</definedName>
    <definedName name="__123Graph_BBAR" localSheetId="0" hidden="1">#REF!</definedName>
    <definedName name="__123Graph_BBAR" hidden="1">#REF!</definedName>
    <definedName name="__123Graph_BCHART1" hidden="1">#REF!</definedName>
    <definedName name="__123Graph_BCHART2" hidden="1">#REF!</definedName>
    <definedName name="__123Graph_BCHART3" hidden="1">#REF!</definedName>
    <definedName name="__123Graph_BOILSPGSCRV" hidden="1">#REF!</definedName>
    <definedName name="__123Graph_C" hidden="1">#REF!</definedName>
    <definedName name="__123Graph_CBAR" localSheetId="0" hidden="1">#REF!</definedName>
    <definedName name="__123Graph_CBAR" hidden="1">#REF!</definedName>
    <definedName name="__123Graph_D" hidden="1">#REF!</definedName>
    <definedName name="__123Graph_DBAR" localSheetId="0" hidden="1">#REF!</definedName>
    <definedName name="__123Graph_DBAR" hidden="1">#REF!</definedName>
    <definedName name="__123Graph_E" hidden="1">#REF!</definedName>
    <definedName name="__123Graph_EBAR" localSheetId="0" hidden="1">#REF!</definedName>
    <definedName name="__123Graph_EBAR" hidden="1">#REF!</definedName>
    <definedName name="__123Graph_F" hidden="1">#REF!</definedName>
    <definedName name="__123Graph_FBAR" localSheetId="0" hidden="1">#REF!</definedName>
    <definedName name="__123Graph_FBAR" hidden="1">#REF!</definedName>
    <definedName name="__123Graph_LBL_A" hidden="1">#REF!</definedName>
    <definedName name="__123Graph_LBL_ABBCURVE" hidden="1">#REF!</definedName>
    <definedName name="__123Graph_LBL_AOILSPGSCRV" hidden="1">#REF!</definedName>
    <definedName name="__123Graph_LBL_AOSCURVE" hidden="1">#REF!</definedName>
    <definedName name="__123Graph_LBL_AWOLFCURVE" hidden="1">#REF!</definedName>
    <definedName name="__123Graph_LBL_BOILSPGSCRV" hidden="1">#REF!</definedName>
    <definedName name="__123Graph_X" localSheetId="0" hidden="1">#REF!</definedName>
    <definedName name="__123Graph_X" hidden="1">#REF!</definedName>
    <definedName name="__123Graph_X1991" localSheetId="0" hidden="1">#REF!</definedName>
    <definedName name="__123Graph_X1991" hidden="1">#REF!</definedName>
    <definedName name="__123Graph_X1992" localSheetId="0" hidden="1">#REF!</definedName>
    <definedName name="__123Graph_X1992" hidden="1">#REF!</definedName>
    <definedName name="__123Graph_X1993" localSheetId="0" hidden="1">#REF!</definedName>
    <definedName name="__123Graph_X1993" hidden="1">#REF!</definedName>
    <definedName name="__123Graph_X1994" localSheetId="0" hidden="1">#REF!</definedName>
    <definedName name="__123Graph_X1994" hidden="1">#REF!</definedName>
    <definedName name="__123Graph_X1995" localSheetId="0" hidden="1">#REF!</definedName>
    <definedName name="__123Graph_X1995" hidden="1">#REF!</definedName>
    <definedName name="__123Graph_X1996" localSheetId="0" hidden="1">#REF!</definedName>
    <definedName name="__123Graph_X1996" hidden="1">#REF!</definedName>
    <definedName name="__123Graph_XBBCURVE" hidden="1">#REF!</definedName>
    <definedName name="__123Graph_XCHART1" hidden="1">#REF!</definedName>
    <definedName name="__123Graph_XCHART2" hidden="1">#REF!</definedName>
    <definedName name="__123Graph_XCHART3" hidden="1">#REF!</definedName>
    <definedName name="__123Graph_XOILSPGSCRV" hidden="1">#REF!</definedName>
    <definedName name="__123Graph_XOSCURVE" hidden="1">#REF!</definedName>
    <definedName name="__123Graph_XWOLFCURVE" hidden="1">#REF!</definedName>
    <definedName name="__tet12" localSheetId="0" hidden="1">{"assumptions",#N/A,FALSE,"Scenario 1";"valuation",#N/A,FALSE,"Scenario 1"}</definedName>
    <definedName name="__tet12" hidden="1">{"assumptions",#N/A,FALSE,"Scenario 1";"valuation",#N/A,FALSE,"Scenario 1"}</definedName>
    <definedName name="__tet5" localSheetId="0" hidden="1">{"assumptions",#N/A,FALSE,"Scenario 1";"valuation",#N/A,FALSE,"Scenario 1"}</definedName>
    <definedName name="__tet5" hidden="1">{"assumptions",#N/A,FALSE,"Scenario 1";"valuation",#N/A,FALSE,"Scenario 1"}</definedName>
    <definedName name="_1__123Graph_ACHART_1" hidden="1">#REF!</definedName>
    <definedName name="_10__123Graph_COP75_25PRICE" hidden="1">#REF!</definedName>
    <definedName name="_11__123Graph_COP75_25RETURN" hidden="1">#REF!</definedName>
    <definedName name="_12__123Graph_DHO_MPRICE" hidden="1">#REF!</definedName>
    <definedName name="_1234" hidden="1">#REF!</definedName>
    <definedName name="_13__123Graph_DO_MPRICE" hidden="1">#REF!</definedName>
    <definedName name="_14__123Graph_DOP75_25PRICE" hidden="1">#REF!</definedName>
    <definedName name="_142XX_" hidden="1">#REF!</definedName>
    <definedName name="_15__123Graph_DOP75_25RETURN" hidden="1">#REF!</definedName>
    <definedName name="_16__123Graph_EHO_MPRICE" hidden="1">#REF!</definedName>
    <definedName name="_17__123Graph_EO_MPRICE" hidden="1">#REF!</definedName>
    <definedName name="_18__123Graph_EOP75_25PRICE" hidden="1">#REF!</definedName>
    <definedName name="_19__123Graph_EOP75_25RETURN" hidden="1">#REF!</definedName>
    <definedName name="_2__123Graph_AOP75_25PRICE" hidden="1">#REF!</definedName>
    <definedName name="_20__123Graph_FHO_MPRICE" hidden="1">#REF!</definedName>
    <definedName name="_21__123Graph_FO_MPRICE" hidden="1">#REF!</definedName>
    <definedName name="_22__123Graph_FOP75_25PRICE" hidden="1">#REF!</definedName>
    <definedName name="_23__123Graph_FOP75_25RETURN" hidden="1">#REF!</definedName>
    <definedName name="_24__123Graph_XCHART_1" hidden="1">#REF!</definedName>
    <definedName name="_25__123Graph_XOP75_25PRICE" hidden="1">#REF!</definedName>
    <definedName name="_26__123Graph_XOP75_25RETURN" hidden="1">#REF!</definedName>
    <definedName name="_3__123Graph_AOP75_25RETURN" hidden="1">#REF!</definedName>
    <definedName name="_4__123Graph_BCHART_1" hidden="1">#REF!</definedName>
    <definedName name="_5__123Graph_BOP75_25PRICE" hidden="1">#REF!</definedName>
    <definedName name="_6__123Graph_BOP75_25RETURN" hidden="1">#REF!</definedName>
    <definedName name="_7__123Graph_CCHART_1" hidden="1">#REF!</definedName>
    <definedName name="_8__123Graph_CHO_MPRICE" hidden="1">#REF!</definedName>
    <definedName name="_9__123Graph_CO_MPRICE" hidden="1">#REF!</definedName>
    <definedName name="_bdm.EC4396B50A4D439BA81C8C8B7A290C9C.edm" hidden="1">#REF!</definedName>
    <definedName name="_bdm.FastTrackBookmark.10_4_2004_9_40_31_A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FEB01" localSheetId="0" hidden="1">{#N/A,#N/A,FALSE,"EMPPAY"}</definedName>
    <definedName name="_FEB01" hidden="1">{#N/A,#N/A,FALSE,"EMPPAY"}</definedName>
    <definedName name="_Fill" localSheetId="0" hidden="1">#REF!</definedName>
    <definedName name="_Fill" hidden="1">#REF!</definedName>
    <definedName name="_JAN01" localSheetId="0" hidden="1">{#N/A,#N/A,FALSE,"EMPPAY"}</definedName>
    <definedName name="_JAN01" hidden="1">{#N/A,#N/A,FALSE,"EMPPAY"}</definedName>
    <definedName name="_JAN2001" localSheetId="0" hidden="1">{#N/A,#N/A,FALSE,"EMPPAY"}</definedName>
    <definedName name="_JAN2001" hidden="1">{#N/A,#N/A,FALSE,"EMPPAY"}</definedName>
    <definedName name="_Key1" localSheetId="0" hidden="1">#REF!</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egression_Out" hidden="1">#REF!</definedName>
    <definedName name="_Regression_X" hidden="1">#REF!</definedName>
    <definedName name="_Regression_Y" hidden="1">#REF!</definedName>
    <definedName name="_Sort" localSheetId="0" hidden="1">#REF!</definedName>
    <definedName name="_Sort" hidden="1">#REF!</definedName>
    <definedName name="_sort2" localSheetId="0" hidden="1">#REF!</definedName>
    <definedName name="_sort2"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et12" localSheetId="0" hidden="1">{"assumptions",#N/A,FALSE,"Scenario 1";"valuation",#N/A,FALSE,"Scenario 1"}</definedName>
    <definedName name="_tet12" hidden="1">{"assumptions",#N/A,FALSE,"Scenario 1";"valuation",#N/A,FALSE,"Scenario 1"}</definedName>
    <definedName name="_tet5" localSheetId="0" hidden="1">{"assumptions",#N/A,FALSE,"Scenario 1";"valuation",#N/A,FALSE,"Scenario 1"}</definedName>
    <definedName name="_tet5" hidden="1">{"assumptions",#N/A,FALSE,"Scenario 1";"valuation",#N/A,FALSE,"Scenario 1"}</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ccessDatabase" hidden="1">"J:\RGULMIL\232029.mdb"</definedName>
    <definedName name="ACwvu.Hedge._.Data._.Sheet." hidden="1">#REF!</definedName>
    <definedName name="ACwvu.Hedge._.Graphs." hidden="1">#REF!</definedName>
    <definedName name="adam" hidden="1">#REF!</definedName>
    <definedName name="adfa" localSheetId="0"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j_JE" localSheetId="0" hidden="1">{#N/A,#N/A,TRUE,"MarginCalc";#N/A,#N/A,TRUE,"Proposal.kW Firm";#N/A,#N/A,TRUE,"PurCalc";#N/A,#N/A,TRUE,"PurCalc Other"}</definedName>
    <definedName name="Adj_JE" hidden="1">{#N/A,#N/A,TRUE,"MarginCalc";#N/A,#N/A,TRUE,"Proposal.kW Firm";#N/A,#N/A,TRUE,"PurCalc";#N/A,#N/A,TRUE,"PurCalc Other"}</definedName>
    <definedName name="Alignment" hidden="1">"a1"</definedName>
    <definedName name="anscount" hidden="1">3</definedName>
    <definedName name="AS2DocOpenMode" hidden="1">"AS2DocumentEdit"</definedName>
    <definedName name="AS2HasNoAutoHeaderFooter" hidden="1">" "</definedName>
    <definedName name="asdf" hidden="1">#REF!</definedName>
    <definedName name="BLPH14" hidden="1">#REF!</definedName>
    <definedName name="BLPH16" hidden="1">#REF!</definedName>
    <definedName name="BLPH17" hidden="1">#REF!</definedName>
    <definedName name="BLPH19" hidden="1">#REF!</definedName>
    <definedName name="BLPH2" hidden="1">#REF!</definedName>
    <definedName name="BLPH21" hidden="1">#REF!</definedName>
    <definedName name="BLPH23" hidden="1">#REF!</definedName>
    <definedName name="ClientMatter" hidden="1">"b1"</definedName>
    <definedName name="DEC00" localSheetId="0" hidden="1">{#N/A,#N/A,FALSE,"ARREC"}</definedName>
    <definedName name="DEC00" hidden="1">{#N/A,#N/A,FALSE,"ARREC"}</definedName>
    <definedName name="DocumentName" hidden="1">"b1"</definedName>
    <definedName name="DocumentNum" hidden="1">"a1"</definedName>
    <definedName name="dsfa" hidden="1">#REF!</definedName>
    <definedName name="expl" localSheetId="0" hidden="1">{#N/A,#N/A,TRUE,"MarginCalc";#N/A,#N/A,TRUE,"Proposal.kW Firm";#N/A,#N/A,TRUE,"PurCalc";#N/A,#N/A,TRUE,"PurCalc Other"}</definedName>
    <definedName name="expl" hidden="1">{#N/A,#N/A,TRUE,"MarginCalc";#N/A,#N/A,TRUE,"Proposal.kW Firm";#N/A,#N/A,TRUE,"PurCalc";#N/A,#N/A,TRUE,"PurCalc Other"}</definedName>
    <definedName name="FEB00" localSheetId="0" hidden="1">{#N/A,#N/A,FALSE,"ARREC"}</definedName>
    <definedName name="FEB00" hidden="1">{#N/A,#N/A,FALSE,"ARREC"}</definedName>
    <definedName name="fucking" hidden="1">#REF!</definedName>
    <definedName name="gg"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OD" localSheetId="0" hidden="1">{#N/A,#N/A,TRUE,"Facility-Input";#N/A,#N/A,TRUE,"Graphs";#N/A,#N/A,TRUE,"TOTAL"}</definedName>
    <definedName name="GOD" hidden="1">{#N/A,#N/A,TRUE,"Facility-Input";#N/A,#N/A,TRUE,"Graphs";#N/A,#N/A,TRUE,"TOTAL"}</definedName>
    <definedName name="golly" localSheetId="0" hidden="1">{#N/A,#N/A,TRUE,"Facility-Input";#N/A,#N/A,TRUE,"Graphs";#N/A,#N/A,TRUE,"TOTAL"}</definedName>
    <definedName name="golly" hidden="1">{#N/A,#N/A,TRUE,"Facility-Input";#N/A,#N/A,TRUE,"Graphs";#N/A,#N/A,TRUE,"TOTAL"}</definedName>
    <definedName name="GOODBYE" localSheetId="0" hidden="1">{#N/A,#N/A,TRUE,"Facility-Input";#N/A,#N/A,TRUE,"Graphs";#N/A,#N/A,TRUE,"TOTAL"}</definedName>
    <definedName name="GOODBYE" hidden="1">{#N/A,#N/A,TRUE,"Facility-Input";#N/A,#N/A,TRUE,"Graphs";#N/A,#N/A,TRUE,"TOTAL"}</definedName>
    <definedName name="hello" localSheetId="0" hidden="1">{#N/A,#N/A,TRUE,"Facility-Input";#N/A,#N/A,TRUE,"Graphs";#N/A,#N/A,TRUE,"TOTAL"}</definedName>
    <definedName name="hello" hidden="1">{#N/A,#N/A,TRUE,"Facility-Input";#N/A,#N/A,TRUE,"Graphs";#N/A,#N/A,TRUE,"TOTAL"}</definedName>
    <definedName name="hh"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ImportOthFuel" localSheetId="0" hidden="1">{#N/A,#N/A,TRUE,"MarginCalc";#N/A,#N/A,TRUE,"Proposal.kW Firm";#N/A,#N/A,TRUE,"PurCalc";#N/A,#N/A,TRUE,"PurCalc Other"}</definedName>
    <definedName name="ImportOthFuel" hidden="1">{#N/A,#N/A,TRUE,"MarginCalc";#N/A,#N/A,TRUE,"Proposal.kW Firm";#N/A,#N/A,TRUE,"PurCalc";#N/A,#N/A,TRUE,"PurCalc Other"}</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42184.6703356481</definedName>
    <definedName name="IQ_NTM" hidden="1">6000</definedName>
    <definedName name="IQ_OPENED55" hidden="1">1</definedName>
    <definedName name="IQ_QTD" hidden="1">750000</definedName>
    <definedName name="IQ_TODAY" hidden="1">0</definedName>
    <definedName name="IQ_WEEK" hidden="1">50000</definedName>
    <definedName name="IQ_YTD" hidden="1">3000</definedName>
    <definedName name="IQ_YTDMONTH" hidden="1">130000</definedName>
    <definedName name="JE" localSheetId="0" hidden="1">{#N/A,#N/A,FALSE,"Proposal.kW Intrupt"}</definedName>
    <definedName name="JE" hidden="1">{#N/A,#N/A,FALSE,"Proposal.kW Intrupt"}</definedName>
    <definedName name="JESUS" localSheetId="0" hidden="1">{#N/A,#N/A,TRUE,"Facility-Input";#N/A,#N/A,TRUE,"Graphs";#N/A,#N/A,TRUE,"TOTAL"}</definedName>
    <definedName name="JESUS" hidden="1">{#N/A,#N/A,TRUE,"Facility-Input";#N/A,#N/A,TRUE,"Graphs";#N/A,#N/A,TRUE,"TOTAL"}</definedName>
    <definedName name="jns"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uly" localSheetId="0" hidden="1">{#N/A,#N/A,TRUE,"MarginCalc";#N/A,#N/A,TRUE,"Proposal.kW Firm";#N/A,#N/A,TRUE,"PurCalc";#N/A,#N/A,TRUE,"PurCalc Other"}</definedName>
    <definedName name="july" hidden="1">{#N/A,#N/A,TRUE,"MarginCalc";#N/A,#N/A,TRUE,"Proposal.kW Firm";#N/A,#N/A,TRUE,"PurCalc";#N/A,#N/A,TRUE,"PurCalc Other"}</definedName>
    <definedName name="Library" hidden="1">"a1"</definedName>
    <definedName name="ll"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oss" localSheetId="0" hidden="1">{#N/A,#N/A,TRUE,"MarginCalc";#N/A,#N/A,TRUE,"Proposal.kW Firm";#N/A,#N/A,TRUE,"PurCalc";#N/A,#N/A,TRUE,"PurCalc Other"}</definedName>
    <definedName name="Loss" hidden="1">{#N/A,#N/A,TRUE,"MarginCalc";#N/A,#N/A,TRUE,"Proposal.kW Firm";#N/A,#N/A,TRUE,"PurCalc";#N/A,#N/A,TRUE,"PurCalc Other"}</definedName>
    <definedName name="MAY" localSheetId="0" hidden="1">{#N/A,#N/A,FALSE,"EMPPAY"}</definedName>
    <definedName name="MAY" hidden="1">{#N/A,#N/A,FALSE,"EMPPAY"}</definedName>
    <definedName name="New" hidden="1">#REF!</definedName>
    <definedName name="pool397" localSheetId="0"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rpt" localSheetId="0" hidden="1">{#N/A,#N/A,FALSE,"PurCalc"}</definedName>
    <definedName name="rpt" hidden="1">{#N/A,#N/A,FALSE,"PurCalc"}</definedName>
    <definedName name="ruth"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 hidden="1">#REF!</definedName>
    <definedName name="SAPBEXhrIndnt" hidden="1">"Wide"</definedName>
    <definedName name="SAPsysID" hidden="1">"708C5W7SBKP804JT78WJ0JNKI"</definedName>
    <definedName name="SAPwbID" hidden="1">"ARS"</definedName>
    <definedName name="saraaksdf" localSheetId="0"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encount" hidden="1">1</definedName>
    <definedName name="summer" localSheetId="0" hidden="1">{#N/A,#N/A,TRUE,"MarginCalc";#N/A,#N/A,TRUE,"Proposal.kW Firm";#N/A,#N/A,TRUE,"PurCalc";#N/A,#N/A,TRUE,"PurCalc Other"}</definedName>
    <definedName name="summer" hidden="1">{#N/A,#N/A,TRUE,"MarginCalc";#N/A,#N/A,TRUE,"Proposal.kW Firm";#N/A,#N/A,TRUE,"PurCalc";#N/A,#N/A,TRUE,"PurCalc Other"}</definedName>
    <definedName name="Swvu.Hedge._.Data._.Sheet." hidden="1">#REF!</definedName>
    <definedName name="Swvu.Hedge._.Graphs." hidden="1">#REF!</definedName>
    <definedName name="test" localSheetId="0" hidden="1">{#N/A,#N/A,TRUE,"Facility-Input";#N/A,#N/A,TRUE,"Graphs";#N/A,#N/A,TRUE,"TOTAL"}</definedName>
    <definedName name="test" hidden="1">{#N/A,#N/A,TRUE,"Facility-Input";#N/A,#N/A,TRUE,"Graphs";#N/A,#N/A,TRUE,"TOTAL"}</definedName>
    <definedName name="test10" localSheetId="0"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0" hidden="1">{"LBO Summary",#N/A,FALSE,"Summary"}</definedName>
    <definedName name="test11" hidden="1">{"LBO Summary",#N/A,FALSE,"Summary"}</definedName>
    <definedName name="test12" localSheetId="0" hidden="1">{"assumptions",#N/A,FALSE,"Scenario 1";"valuation",#N/A,FALSE,"Scenario 1"}</definedName>
    <definedName name="test12" hidden="1">{"assumptions",#N/A,FALSE,"Scenario 1";"valuation",#N/A,FALSE,"Scenario 1"}</definedName>
    <definedName name="test13" localSheetId="0" hidden="1">{"LBO Summary",#N/A,FALSE,"Summary"}</definedName>
    <definedName name="test13" hidden="1">{"LBO Summary",#N/A,FALSE,"Summary"}</definedName>
    <definedName name="test14" localSheetId="0"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0"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0"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4" localSheetId="0" hidden="1">{"assumptions",#N/A,FALSE,"Scenario 1";"valuation",#N/A,FALSE,"Scenario 1"}</definedName>
    <definedName name="test4" hidden="1">{"assumptions",#N/A,FALSE,"Scenario 1";"valuation",#N/A,FALSE,"Scenario 1"}</definedName>
    <definedName name="test6" localSheetId="0"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0" hidden="1">{"assumptions",#N/A,FALSE,"Scenario 1";"valuation",#N/A,FALSE,"Scenario 1"}</definedName>
    <definedName name="Value" hidden="1">{"assumptions",#N/A,FALSE,"Scenario 1";"valuation",#N/A,FALSE,"Scenario 1"}</definedName>
    <definedName name="Version" hidden="1">"a1"</definedName>
    <definedName name="Wind_2019" hidden="1">#REF!</definedName>
    <definedName name="Wind_2019_BChart" hidden="1">#REF!</definedName>
    <definedName name="Wind_2019_Chart" hidden="1">#REF!</definedName>
    <definedName name="Wind_2019_Chart2" hidden="1">#REF!</definedName>
    <definedName name="Wind_2019_Chart3" hidden="1">#REF!</definedName>
    <definedName name="wrn.10a." localSheetId="0" hidden="1">{"10a P1",#N/A,FALSE,"SCH 10A";"10a P2",#N/A,FALSE,"SCH 10A";"10a P3",#N/A,FALSE,"SCH 10A";"10a P4",#N/A,FALSE,"SCH 10A";"10a P5",#N/A,FALSE,"SCH 10A";"10a P6",#N/A,FALSE,"SCH 10A";"10a P7",#N/A,FALSE,"SCH 10A";"10a P8",#N/A,FALSE,"SCH 10A";"10a P9",#N/A,FALSE,"SCH 10A";"10a P10",#N/A,FALSE,"SCH 10A";"10a Totals",#N/A,FALSE,"SCH 10A"}</definedName>
    <definedName name="wrn.10a." hidden="1">{"10a P1",#N/A,FALSE,"SCH 10A";"10a P2",#N/A,FALSE,"SCH 10A";"10a P3",#N/A,FALSE,"SCH 10A";"10a P4",#N/A,FALSE,"SCH 10A";"10a P5",#N/A,FALSE,"SCH 10A";"10a P6",#N/A,FALSE,"SCH 10A";"10a P7",#N/A,FALSE,"SCH 10A";"10a P8",#N/A,FALSE,"SCH 10A";"10a P9",#N/A,FALSE,"SCH 10A";"10a P10",#N/A,FALSE,"SCH 10A";"10a Totals",#N/A,FALSE,"SCH 10A"}</definedName>
    <definedName name="wrn.2." localSheetId="0" hidden="1">{"Sch 2 P1",#N/A,FALSE,"SCH 2 BS";"Sch 2 P2",#N/A,FALSE,"SCH 2 BS";"Sch 2 P3",#N/A,FALSE,"SCH 2 BS"}</definedName>
    <definedName name="wrn.2." hidden="1">{"Sch 2 P1",#N/A,FALSE,"SCH 2 BS";"Sch 2 P2",#N/A,FALSE,"SCH 2 BS";"Sch 2 P3",#N/A,FALSE,"SCH 2 BS"}</definedName>
    <definedName name="wrn.2A." localSheetId="0" hidden="1">{"2A Pg 1",#N/A,FALSE,"SCH 2A";"2A Pg 2",#N/A,FALSE,"SCH 2A"}</definedName>
    <definedName name="wrn.2A." hidden="1">{"2A Pg 1",#N/A,FALSE,"SCH 2A";"2A Pg 2",#N/A,FALSE,"SCH 2A"}</definedName>
    <definedName name="wrn.4A._.Kansas._.Only." localSheetId="0" hidden="1">{"Sch 4A Kansas Only P1",#N/A,FALSE,"SCH 4 - FXD AST";"Sch 4A Kansas Only P2",#N/A,FALSE,"SCH 4 - FXD AST"}</definedName>
    <definedName name="wrn.4A._.Kansas._.Only." hidden="1">{"Sch 4A Kansas Only P1",#N/A,FALSE,"SCH 4 - FXD AST";"Sch 4A Kansas Only P2",#N/A,FALSE,"SCH 4 - FXD AST"}</definedName>
    <definedName name="wrn.8B." localSheetId="0" hidden="1">{"8B System",#N/A,FALSE,"SCH 8B";"8B Kansas Only",#N/A,FALSE,"SCH 8B";"8B Kansas Only Page 2",#N/A,FALSE,"SCH 8B"}</definedName>
    <definedName name="wrn.8B." hidden="1">{"8B System",#N/A,FALSE,"SCH 8B";"8B Kansas Only",#N/A,FALSE,"SCH 8B";"8B Kansas Only Page 2",#N/A,FALSE,"SCH 8B"}</definedName>
    <definedName name="wrn.Actuals." localSheetId="0" hidden="1">{"GasDistAct",#N/A,FALSE,"Actual";"ElectDist to ElecTransAct",#N/A,FALSE,"Actual";"SGuard to CompEnergyAct",#N/A,FALSE,"Actual";"NonRegAct",#N/A,FALSE,"Actual";"ENA to TotalAct",#N/A,FALSE,"Actual";"GenCoAct",#N/A,FALSE,"Actual"}</definedName>
    <definedName name="wrn.Actuals." hidden="1">{"GasDistAct",#N/A,FALSE,"Actual";"ElectDist to ElecTransAct",#N/A,FALSE,"Actual";"SGuard to CompEnergyAct",#N/A,FALSE,"Actual";"NonRegAct",#N/A,FALSE,"Actual";"ENA to TotalAct",#N/A,FALSE,"Actual";"GenCoAct",#N/A,FALSE,"Actual"}</definedName>
    <definedName name="wrn.All." localSheetId="0"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localSheetId="0" hidden="1">{#N/A,#N/A,TRUE,"MarginCalc";#N/A,#N/A,TRUE,"Proposal.kW Firm";#N/A,#N/A,TRUE,"PurCalc";#N/A,#N/A,TRUE,"PurCalc Other"}</definedName>
    <definedName name="wrn.All._.Reports._.Frm.." hidden="1">{#N/A,#N/A,TRUE,"MarginCalc";#N/A,#N/A,TRUE,"Proposal.kW Firm";#N/A,#N/A,TRUE,"PurCalc";#N/A,#N/A,TRUE,"PurCalc Other"}</definedName>
    <definedName name="wrn.All._.Reports._.Int.." localSheetId="0" hidden="1">{#N/A,#N/A,TRUE,"MarginCalc";#N/A,#N/A,TRUE,"Proposal.kW Intrupt";#N/A,#N/A,TRUE,"PurCalc";#N/A,#N/A,TRUE,"PurCalc Other"}</definedName>
    <definedName name="wrn.All._.Reports._.Int.." hidden="1">{#N/A,#N/A,TRUE,"MarginCalc";#N/A,#N/A,TRUE,"Proposal.kW Intrupt";#N/A,#N/A,TRUE,"PurCalc";#N/A,#N/A,TRUE,"PurCalc Other"}</definedName>
    <definedName name="wrn.Anncust." localSheetId="0" hidden="1">{"Anncust",#N/A,FALSE,"Voucher"}</definedName>
    <definedName name="wrn.Anncust." hidden="1">{"Anncust",#N/A,FALSE,"Voucher"}</definedName>
    <definedName name="wrn.Annual." localSheetId="0" hidden="1">{"Siebert",#N/A,FALSE,"A";"Palmer Lake",#N/A,FALSE,"A";"Monument",#N/A,FALSE,"A"}</definedName>
    <definedName name="wrn.Annual." hidden="1">{"Siebert",#N/A,FALSE,"A";"Palmer Lake",#N/A,FALSE,"A";"Monument",#N/A,FALSE,"A"}</definedName>
    <definedName name="wrn.ARREC." localSheetId="0" hidden="1">{#N/A,#N/A,FALSE,"ARREC"}</definedName>
    <definedName name="wrn.ARREC." hidden="1">{#N/A,#N/A,FALSE,"ARREC"}</definedName>
    <definedName name="wrn.Avg.._.Cost._.Calc.._.Total." localSheetId="0" hidden="1">{#N/A,#N/A,TRUE,"PurCalc";#N/A,#N/A,TRUE,"PurCalc Other"}</definedName>
    <definedName name="wrn.Avg.._.Cost._.Calc.._.Total." hidden="1">{#N/A,#N/A,TRUE,"PurCalc";#N/A,#N/A,TRUE,"PurCalc Other"}</definedName>
    <definedName name="wrn.Avg.._.Cost._.Calc.._.UCU." localSheetId="0" hidden="1">{#N/A,#N/A,FALSE,"PurCalc"}</definedName>
    <definedName name="wrn.Avg.._.Cost._.Calc.._.UCU." hidden="1">{#N/A,#N/A,FALSE,"PurCalc"}</definedName>
    <definedName name="wrn.Budget." localSheetId="0" hidden="1">{"GasDistBud",#N/A,FALSE,"Budget";"ElecDist to ElecTransBud",#N/A,FALSE,"Budget";"SGuard to CompEnergyBud",#N/A,FALSE,"Budget";"NonRegBud",#N/A,FALSE,"Budget";"ENA to TotalBud",#N/A,FALSE,"Budget";"GenCoBud",#N/A,FALSE,"Budget"}</definedName>
    <definedName name="wrn.Budget." hidden="1">{"GasDistBud",#N/A,FALSE,"Budget";"ElecDist to ElecTransBud",#N/A,FALSE,"Budget";"SGuard to CompEnergyBud",#N/A,FALSE,"Budget";"NonRegBud",#N/A,FALSE,"Budget";"ENA to TotalBud",#N/A,FALSE,"Budget";"GenCoBud",#N/A,FALSE,"Budget"}</definedName>
    <definedName name="wrn.Collected." localSheetId="0" hidden="1">{#N/A,#N/A,FALSE,"Input"}</definedName>
    <definedName name="wrn.Collected." hidden="1">{#N/A,#N/A,FALSE,"Input"}</definedName>
    <definedName name="wrn.Cost." localSheetId="0"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_.ALLOC._.STUDY._.1997._.CLFP." localSheetId="0"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localSheetId="0" hidden="1">{"Retail CP pg1",#N/A,FALSE,"FACTOR3";"Retail CP pg2",#N/A,FALSE,"FACTOR3";"Retail CP pg3",#N/A,FALSE,"FACTOR3"}</definedName>
    <definedName name="wrn.CP._.Demand." hidden="1">{"Retail CP pg1",#N/A,FALSE,"FACTOR3";"Retail CP pg2",#N/A,FALSE,"FACTOR3";"Retail CP pg3",#N/A,FALSE,"FACTOR3"}</definedName>
    <definedName name="wrn.CP._.Demand2." localSheetId="0" hidden="1">{"Retail CP pg1",#N/A,FALSE,"FACTOR3";"Retail CP pg2",#N/A,FALSE,"FACTOR3";"Retail CP pg3",#N/A,FALSE,"FACTOR3"}</definedName>
    <definedName name="wrn.CP._.Demand2." hidden="1">{"Retail CP pg1",#N/A,FALSE,"FACTOR3";"Retail CP pg2",#N/A,FALSE,"FACTOR3";"Retail CP pg3",#N/A,FALSE,"FACTOR3"}</definedName>
    <definedName name="wrn.Dashboard._.Report." localSheetId="0"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TA._.INPUTS." localSheetId="0" hidden="1">{#N/A,#N/A,TRUE,"DATA INPUTS"}</definedName>
    <definedName name="wrn.DATA._.INPUTS." hidden="1">{#N/A,#N/A,TRUE,"DATA INPUTS"}</definedName>
    <definedName name="wrn.DDC._.Compare." localSheetId="0" hidden="1">{"DDC Comparisons",#N/A,FALSE,"99 Summer Weather Hedge"}</definedName>
    <definedName name="wrn.DDC._.Compare." hidden="1">{"DDC Comparisons",#N/A,FALSE,"99 Summer Weather Hedge"}</definedName>
    <definedName name="wrn.Distribution._.Schedules._.External." localSheetId="0"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Internal." localSheetId="0"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EMPPAY." localSheetId="0" hidden="1">{#N/A,#N/A,FALSE,"EMPPAY"}</definedName>
    <definedName name="wrn.EMPPAY." hidden="1">{#N/A,#N/A,FALSE,"EMPPAY"}</definedName>
    <definedName name="wrn.Firm._.Proposal." localSheetId="0" hidden="1">{#N/A,#N/A,FALSE,"Proposal.kW Firm"}</definedName>
    <definedName name="wrn.Firm._.Proposal." hidden="1">{#N/A,#N/A,FALSE,"Proposal.kW Firm"}</definedName>
    <definedName name="wrn.Hedge._.Data._.Sheet." localSheetId="0" hidden="1">{"Hedge Data Sheet",#N/A,FALSE,"99 Summer Weather Hedge"}</definedName>
    <definedName name="wrn.Hedge._.Data._.Sheet." hidden="1">{"Hedge Data Sheet",#N/A,FALSE,"99 Summer Weather Hedge"}</definedName>
    <definedName name="wrn.Hedge._.Graphs." localSheetId="0" hidden="1">{"Hedge Graphs",#N/A,FALSE,"99 Summer Weather Hedge"}</definedName>
    <definedName name="wrn.Hedge._.Graphs." hidden="1">{"Hedge Graphs",#N/A,FALSE,"99 Summer Weather Hedge"}</definedName>
    <definedName name="wrn.IA301." localSheetId="0" hidden="1">{#N/A,#N/A,FALSE,"301-301.1";#N/A,#N/A,FALSE,"301.2-301.3";#N/A,#N/A,FALSE,"301.4-301.5";#N/A,#N/A,FALSE,"301.6-301.7";#N/A,#N/A,FALSE,"301.8-301.9";#N/A,#N/A,FALSE,"301-A"}</definedName>
    <definedName name="wrn.IA301." hidden="1">{#N/A,#N/A,FALSE,"301-301.1";#N/A,#N/A,FALSE,"301.2-301.3";#N/A,#N/A,FALSE,"301.4-301.5";#N/A,#N/A,FALSE,"301.6-301.7";#N/A,#N/A,FALSE,"301.8-301.9";#N/A,#N/A,FALSE,"301-A"}</definedName>
    <definedName name="wrn.Ilijan._.Print."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terruptible._.Proposal." localSheetId="0" hidden="1">{#N/A,#N/A,FALSE,"Proposal.kW Intrupt"}</definedName>
    <definedName name="wrn.Interruptible._.Proposal." hidden="1">{#N/A,#N/A,FALSE,"Proposal.kW Intrupt"}</definedName>
    <definedName name="wrn.IPO._.Valuation." localSheetId="0" hidden="1">{"assumptions",#N/A,FALSE,"Scenario 1";"valuation",#N/A,FALSE,"Scenario 1"}</definedName>
    <definedName name="wrn.IPO._.Valuation." hidden="1">{"assumptions",#N/A,FALSE,"Scenario 1";"valuation",#N/A,FALSE,"Scenario 1"}</definedName>
    <definedName name="wrn.Kansas._.Tracker." localSheetId="0" hidden="1">{#N/A,#N/A,FALSE,"Purchases";"Misc1",#N/A,FALSE,"Miscellaneous";"Misc2",#N/A,FALSE,"Miscellaneous";"Misc6",#N/A,FALSE,"Miscellaneous";#N/A,#N/A,FALSE,"Demand";#N/A,#N/A,FALSE,"State PGA";#N/A,#N/A,FALSE,"PEPL Imbalance ";"Misc3",#N/A,FALSE,"Miscellaneous";#N/A,#N/A,FALSE,"Journal";#N/A,#N/A,FALSE,"COVER"}</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localSheetId="0" hidden="1">{"LBO Summary",#N/A,FALSE,"Summary"}</definedName>
    <definedName name="wrn.LBO._.Summary." hidden="1">{"LBO Summary",#N/A,FALSE,"Summary"}</definedName>
    <definedName name="wrn.Margin._.Calc." localSheetId="0" hidden="1">{#N/A,#N/A,FALSE,"MarginCalc"}</definedName>
    <definedName name="wrn.Margin._.Calc." hidden="1">{#N/A,#N/A,FALSE,"MarginCalc"}</definedName>
    <definedName name="wrn.MiniSum." localSheetId="0" hidden="1">{#N/A,#N/A,TRUE,"Facility-Input";#N/A,#N/A,TRUE,"Graphs";#N/A,#N/A,TRUE,"TOTAL"}</definedName>
    <definedName name="wrn.MiniSum." hidden="1">{#N/A,#N/A,TRUE,"Facility-Input";#N/A,#N/A,TRUE,"Graphs";#N/A,#N/A,TRUE,"TOTAL"}</definedName>
    <definedName name="wrn.Monthly." localSheetId="0" hidden="1">{"Fountain",#N/A,FALSE,"A";"Genoa",#N/A,FALSE,"A";"Hugo",#N/A,FALSE,"A"}</definedName>
    <definedName name="wrn.Monthly." hidden="1">{"Fountain",#N/A,FALSE,"A";"Genoa",#N/A,FALSE,"A";"Hugo",#N/A,FALSE,"A"}</definedName>
    <definedName name="wrn.ngpl." localSheetId="0" hidden="1">{#N/A,#N/A,FALSE,"lenox estimate";#N/A,#N/A,FALSE,"NGPL Pricing 99";#N/A,#N/A,FALSE,"JOURNAL 208"}</definedName>
    <definedName name="wrn.ngpl." hidden="1">{#N/A,#N/A,FALSE,"lenox estimate";#N/A,#N/A,FALSE,"NGPL Pricing 99";#N/A,#N/A,FALSE,"JOURNAL 208"}</definedName>
    <definedName name="wrn.nngalloc." localSheetId="0"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localSheetId="0"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Page._.10s." localSheetId="0" hidden="1">{"Douglas Pg 10",#N/A,FALSE,"Pg 10  Douglas";"El Paso Pg 10",#N/A,FALSE,"Pg 10  El Paso";"Kit Carson Pg 10",#N/A,FALSE,"Pg 10  Kit Carson";"Lincoln Pg 10",#N/A,FALSE,"Pg 10  Lincoln";"Teller Pg 10",#N/A,FALSE,"Pg 10  Teller"}</definedName>
    <definedName name="wrn.Page._.10s." hidden="1">{"Douglas Pg 10",#N/A,FALSE,"Pg 10  Douglas";"El Paso Pg 10",#N/A,FALSE,"Pg 10  El Paso";"Kit Carson Pg 10",#N/A,FALSE,"Pg 10  Kit Carson";"Lincoln Pg 10",#N/A,FALSE,"Pg 10  Lincoln";"Teller Pg 10",#N/A,FALSE,"Pg 10  Teller"}</definedName>
    <definedName name="wrn.Print." localSheetId="0" hidden="1">{#N/A,#N/A,TRUE,"Inputs";#N/A,#N/A,TRUE,"Cashflow Statement";#N/A,#N/A,TRUE,"Summary";#N/A,#N/A,TRUE,"Construction";#N/A,#N/A,TRUE,"RevAss";#N/A,#N/A,TRUE,"Debt";#N/A,#N/A,TRUE,"Inc";#N/A,#N/A,TRUE,"Depr"}</definedName>
    <definedName name="wrn.Print." hidden="1">{#N/A,#N/A,TRUE,"Inputs";#N/A,#N/A,TRUE,"Cashflow Statement";#N/A,#N/A,TRUE,"Summary";#N/A,#N/A,TRUE,"Construction";#N/A,#N/A,TRUE,"RevAss";#N/A,#N/A,TRUE,"Debt";#N/A,#N/A,TRUE,"Inc";#N/A,#N/A,TRUE,"Depr"}</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oforma._.Report." localSheetId="0"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ject._.A." localSheetId="0" hidden="1">{"Proj Econ Summary",#N/A,FALSE,"Project A";"Income Statement",#N/A,FALSE,"Project A";"Cash Flow Statement",#N/A,FALSE,"Project A";"Balance Sheet",#N/A,FALSE,"Project A";"Scenario Summary (Proj A)",#N/A,FALSE,"Scenario Summary"}</definedName>
    <definedName name="wrn.Project._.A." hidden="1">{"Proj Econ Summary",#N/A,FALSE,"Project A";"Income Statement",#N/A,FALSE,"Project A";"Cash Flow Statement",#N/A,FALSE,"Project A";"Balance Sheet",#N/A,FALSE,"Project A";"Scenario Summary (Proj A)",#N/A,FALSE,"Scenario Summary"}</definedName>
    <definedName name="wrn.Project._.Summary." localSheetId="0" hidden="1">{"Summary",#N/A,FALSE,"MICMULT";"Income Statement",#N/A,FALSE,"MICMULT";"Cash Flows",#N/A,FALSE,"MICMULT"}</definedName>
    <definedName name="wrn.Project._.Summary." hidden="1">{"Summary",#N/A,FALSE,"MICMULT";"Income Statement",#N/A,FALSE,"MICMULT";"Cash Flows",#N/A,FALSE,"MICMULT"}</definedName>
    <definedName name="wrn.purchases." localSheetId="0" hidden="1">{#N/A,#N/A,FALSE,"Purchases"}</definedName>
    <definedName name="wrn.purchases." hidden="1">{#N/A,#N/A,FALSE,"Purchases"}</definedName>
    <definedName name="wrn.Quarterly." localSheetId="0" hidden="1">{"Castle Rock",#N/A,FALSE,"A";"Cheyenne",#N/A,FALSE,"A";"Green Mountain",#N/A,FALSE,"A";"Limon",#N/A,FALSE,"A";"Woodland Park",#N/A,FALSE,"A"}</definedName>
    <definedName name="wrn.Quarterly." hidden="1">{"Castle Rock",#N/A,FALSE,"A";"Cheyenne",#N/A,FALSE,"A";"Green Mountain",#N/A,FALSE,"A";"Limon",#N/A,FALSE,"A";"Woodland Park",#N/A,FALSE,"A"}</definedName>
    <definedName name="wrn.RAK1." localSheetId="0" hidden="1">{"RAK-1, Schedule 1",#N/A,FALSE,"Electric";"RAK-1, Schedule 2",#N/A,FALSE,"Electric";"RAK-1, Schedule 4",#N/A,FALSE,"Electric"}</definedName>
    <definedName name="wrn.RAK1." hidden="1">{"RAK-1, Schedule 1",#N/A,FALSE,"Electric";"RAK-1, Schedule 2",#N/A,FALSE,"Electric";"RAK-1, Schedule 4",#N/A,FALSE,"Electric"}</definedName>
    <definedName name="wrn.RAK2." localSheetId="0"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localSheetId="0" hidden="1">{#N/A,#N/A,FALSE,"Revenue Requirements";#N/A,#N/A,FALSE,"Capital Structure";#N/A,#N/A,FALSE,"Cost of Debt";#N/A,#N/A,FALSE,"Electric";#N/A,#N/A,FALSE,"Gas";#N/A,#N/A,FALSE,"CWC";#N/A,#N/A,FALSE,"Income Taxes"}</definedName>
    <definedName name="wrn.RevReq." hidden="1">{#N/A,#N/A,FALSE,"Revenue Requirements";#N/A,#N/A,FALSE,"Capital Structure";#N/A,#N/A,FALSE,"Cost of Debt";#N/A,#N/A,FALSE,"Electric";#N/A,#N/A,FALSE,"Gas";#N/A,#N/A,FALSE,"CWC";#N/A,#N/A,FALSE,"Income Taxes"}</definedName>
    <definedName name="wrn.Risk._.Reserves." localSheetId="0" hidden="1">{#N/A,#N/A,TRUE,"Reserves";#N/A,#N/A,TRUE,"Graphs"}</definedName>
    <definedName name="wrn.Risk._.Reserves." hidden="1">{#N/A,#N/A,TRUE,"Reserves";#N/A,#N/A,TRUE,"Graphs"}</definedName>
    <definedName name="wrn.Sch._.10." localSheetId="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R." localSheetId="0" hidden="1">{"Page 1",#N/A,FALSE,"SCH 10";"Page 2",#N/A,FALSE,"SCH 10"}</definedName>
    <definedName name="wrn.Sch._.10R." hidden="1">{"Page 1",#N/A,FALSE,"SCH 10";"Page 2",#N/A,FALSE,"SCH 10"}</definedName>
    <definedName name="wrn.Sch._.11." localSheetId="0" hidden="1">{"Sch 11",#N/A,FALSE,"SCH 11";"Sch 11 WP",#N/A,FALSE,"SCH 11"}</definedName>
    <definedName name="wrn.Sch._.11." hidden="1">{"Sch 11",#N/A,FALSE,"SCH 11";"Sch 11 WP",#N/A,FALSE,"SCH 11"}</definedName>
    <definedName name="wrn.Schedule._.10B." localSheetId="0" hidden="1">{"Douglas 10B",#N/A,FALSE,"Douglas";"Finney Sch 10B",#N/A,FALSE,"Finney";"Ford Sch 10B",#N/A,FALSE,"Ford";"Sedgwick Sch 10B",#N/A,FALSE,"Sedgwick";"Seward Sch 10B",#N/A,FALSE,"Seward";"Sherman Sch 10B",#N/A,FALSE,"Sherman";"Stevens Sch 10B",#N/A,FALSE,"Stevens"}</definedName>
    <definedName name="wrn.Schedule._.10B." hidden="1">{"Douglas 10B",#N/A,FALSE,"Douglas";"Finney Sch 10B",#N/A,FALSE,"Finney";"Ford Sch 10B",#N/A,FALSE,"Ford";"Sedgwick Sch 10B",#N/A,FALSE,"Sedgwick";"Seward Sch 10B",#N/A,FALSE,"Seward";"Sherman Sch 10B",#N/A,FALSE,"Sherman";"Stevens Sch 10B",#N/A,FALSE,"Stevens"}</definedName>
    <definedName name="wrn.Schedule._.4." localSheetId="0" hidden="1">{"ERB1",#N/A,FALSE,"Electric";"ERB2",#N/A,FALSE,"Electric";"ERB3",#N/A,FALSE,"Electric";"ERB4",#N/A,FALSE,"Electric";"ERB5",#N/A,FALSE,"Electric"}</definedName>
    <definedName name="wrn.Schedule._.4." hidden="1">{"ERB1",#N/A,FALSE,"Electric";"ERB2",#N/A,FALSE,"Electric";"ERB3",#N/A,FALSE,"Electric";"ERB4",#N/A,FALSE,"Electric";"ERB5",#N/A,FALSE,"Electric"}</definedName>
    <definedName name="wrn.Schedule._.5." localSheetId="0" hidden="1">{"EE1",#N/A,FALSE,"Electric";"EE2",#N/A,FALSE,"Electric";"EE3",#N/A,FALSE,"Electric";"EE4",#N/A,FALSE,"Electric";"EE5",#N/A,FALSE,"Electric"}</definedName>
    <definedName name="wrn.Schedule._.5." hidden="1">{"EE1",#N/A,FALSE,"Electric";"EE2",#N/A,FALSE,"Electric";"EE3",#N/A,FALSE,"Electric";"EE4",#N/A,FALSE,"Electric";"EE5",#N/A,FALSE,"Electric"}</definedName>
    <definedName name="wrn.Segment._.1." localSheetId="0" hidden="1">{#N/A,#N/A,TRUE,"Segment 1"}</definedName>
    <definedName name="wrn.Segment._.1." hidden="1">{#N/A,#N/A,TRUE,"Segment 1"}</definedName>
    <definedName name="wrn.Segment._.2." localSheetId="0" hidden="1">{#N/A,#N/A,TRUE,"Segment 2"}</definedName>
    <definedName name="wrn.Segment._.2." hidden="1">{#N/A,#N/A,TRUE,"Segment 2"}</definedName>
    <definedName name="wrn.Segment._.3." localSheetId="0" hidden="1">{#N/A,#N/A,TRUE,"Segment 3"}</definedName>
    <definedName name="wrn.Segment._.3." hidden="1">{#N/A,#N/A,TRUE,"Segment 3"}</definedName>
    <definedName name="wrn.Segment._.4." localSheetId="0" hidden="1">{#N/A,#N/A,TRUE,"Segment 4"}</definedName>
    <definedName name="wrn.Segment._.4." hidden="1">{#N/A,#N/A,TRUE,"Segment 4"}</definedName>
    <definedName name="wrn.Segment._.5." localSheetId="0" hidden="1">{#N/A,#N/A,TRUE,"Segment 5"}</definedName>
    <definedName name="wrn.Segment._.5." hidden="1">{#N/A,#N/A,TRUE,"Segment 5"}</definedName>
    <definedName name="wrn.Semi._.Annual." localSheetId="0" hidden="1">{"Arriba",#N/A,FALSE,"A";"Bethune",#N/A,FALSE,"A";"Burlington",#N/A,FALSE,"A";"Elizabeth",#N/A,FALSE,"A";"Flagler",#N/A,FALSE,"A";"Kiowa",#N/A,FALSE,"A";"Stratton",#N/A,FALSE,"A";"Vona",#N/A,FALSE,"A"}</definedName>
    <definedName name="wrn.Semi._.Annual." hidden="1">{"Arriba",#N/A,FALSE,"A";"Bethune",#N/A,FALSE,"A";"Burlington",#N/A,FALSE,"A";"Elizabeth",#N/A,FALSE,"A";"Flagler",#N/A,FALSE,"A";"Kiowa",#N/A,FALSE,"A";"Stratton",#N/A,FALSE,"A";"Vona",#N/A,FALSE,"A"}</definedName>
    <definedName name="wrn.September._.Graphs." localSheetId="0" hidden="1">{"Sept Graphs",#N/A,FALSE,"Sept 99"}</definedName>
    <definedName name="wrn.September._.Graphs." hidden="1">{"Sept Graphs",#N/A,FALSE,"Sept 99"}</definedName>
    <definedName name="wrn.Snapshot." localSheetId="0" hidden="1">{#N/A,#N/A,TRUE,"Facility-Input";#N/A,#N/A,TRUE,"Graphs"}</definedName>
    <definedName name="wrn.Snapshot." hidden="1">{#N/A,#N/A,TRUE,"Facility-Input";#N/A,#N/A,TRUE,"Graphs"}</definedName>
    <definedName name="wrn.storage8x11." localSheetId="0" hidden="1">{"storage8x11",#N/A,FALSE,"1996"}</definedName>
    <definedName name="wrn.storage8x11." hidden="1">{"storage8x11",#N/A,FALSE,"1996"}</definedName>
    <definedName name="wrn.Summary." localSheetId="0" hidden="1">{"SumVar",#N/A,FALSE,"Variance";"SumAct",#N/A,FALSE,"Actual";"SumBud",#N/A,FALSE,"Budget"}</definedName>
    <definedName name="wrn.Summary." hidden="1">{"SumVar",#N/A,FALSE,"Variance";"SumAct",#N/A,FALSE,"Actual";"SumBud",#N/A,FALSE,"Budget"}</definedName>
    <definedName name="wrn.test." localSheetId="0" hidden="1">{"assump1",#N/A,TRUE,"Assump";"assump2",#N/A,TRUE,"Assump"}</definedName>
    <definedName name="wrn.test." hidden="1">{"assump1",#N/A,TRUE,"Assump";"assump2",#N/A,TRUE,"Assump"}</definedName>
    <definedName name="wrn.Totals." localSheetId="0" hidden="1">{#N/A,#N/A,TRUE,"TOTAL";#N/A,#N/A,TRUE,"Total Pipes"}</definedName>
    <definedName name="wrn.Totals." hidden="1">{#N/A,#N/A,TRUE,"TOTAL";#N/A,#N/A,TRUE,"Total Pipes"}</definedName>
    <definedName name="wrn.tracker." localSheetId="0"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0"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nit._.1._.Operating._.Report." localSheetId="0" hidden="1">{#N/A,#N/A,FALSE,"Unit 1"}</definedName>
    <definedName name="wrn.Unit._.1._.Operating._.Report." hidden="1">{#N/A,#N/A,FALSE,"Unit 1"}</definedName>
    <definedName name="wrn.Variance." localSheetId="0" hidden="1">{"GasDistVar",#N/A,FALSE,"Variance";"ElecDist to ElecTransVar",#N/A,FALSE,"Variance";"SGuard to CompEnergyVar",#N/A,FALSE,"Variance";"NonRegVar",#N/A,FALSE,"Variance";"ENA to TotalVAR",#N/A,FALSE,"Variance";"GenCoVar",#N/A,FALSE,"Variance"}</definedName>
    <definedName name="wrn.Variance." hidden="1">{"GasDistVar",#N/A,FALSE,"Variance";"ElecDist to ElecTransVar",#N/A,FALSE,"Variance";"SGuard to CompEnergyVar",#N/A,FALSE,"Variance";"NonRegVar",#N/A,FALSE,"Variance";"ENA to TotalVAR",#N/A,FALSE,"Variance";"GenCoVar",#N/A,FALSE,"Variance"}</definedName>
    <definedName name="wrn.Wellhead." localSheetId="0" hidden="1">{"Misc3",#N/A,FALSE,"Miscellaneous"}</definedName>
    <definedName name="wrn.Wellhead." hidden="1">{"Misc3",#N/A,FALSE,"Miscellaneous"}</definedName>
    <definedName name="wvu.Hedge._.Data._.Sheet." localSheetId="0"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localSheetId="0"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 l="1"/>
  <c r="D14" i="3"/>
  <c r="D12" i="3"/>
  <c r="D11" i="3"/>
  <c r="D9" i="3"/>
  <c r="D8" i="3"/>
  <c r="D66" i="7"/>
  <c r="E66" i="7"/>
  <c r="C66" i="7"/>
  <c r="D63" i="7"/>
  <c r="C63" i="7"/>
  <c r="C62" i="7"/>
  <c r="D62" i="7"/>
  <c r="L17" i="7" s="1"/>
  <c r="N17" i="7" s="1"/>
  <c r="E61" i="7"/>
  <c r="C61" i="7"/>
  <c r="D60" i="7"/>
  <c r="C60" i="7"/>
  <c r="C55" i="7"/>
  <c r="D55" i="7"/>
  <c r="L15" i="7" s="1"/>
  <c r="N15" i="7" s="1"/>
  <c r="E54" i="7"/>
  <c r="C54" i="7"/>
  <c r="D53" i="7"/>
  <c r="L8" i="7" s="1"/>
  <c r="N8" i="7" s="1"/>
  <c r="C53" i="7"/>
  <c r="C52" i="7"/>
  <c r="E52" i="7"/>
  <c r="E51" i="7"/>
  <c r="C51" i="7"/>
  <c r="C50" i="7"/>
  <c r="E50" i="7"/>
  <c r="E47" i="7"/>
  <c r="C47" i="7"/>
  <c r="D46" i="7"/>
  <c r="C46" i="7"/>
  <c r="E43" i="7"/>
  <c r="C43" i="7"/>
  <c r="C42" i="7"/>
  <c r="D42" i="7"/>
  <c r="L13" i="7" s="1"/>
  <c r="N13" i="7" s="1"/>
  <c r="E41" i="7"/>
  <c r="C41" i="7"/>
  <c r="D40" i="7"/>
  <c r="C40" i="7"/>
  <c r="E39" i="7"/>
  <c r="C39" i="7"/>
  <c r="C38" i="7"/>
  <c r="D38" i="7"/>
  <c r="E34" i="7"/>
  <c r="C34" i="7"/>
  <c r="C32" i="7"/>
  <c r="D32" i="7"/>
  <c r="D31" i="7"/>
  <c r="C31" i="7"/>
  <c r="C28" i="7"/>
  <c r="E28" i="7"/>
  <c r="E26" i="7"/>
  <c r="C26" i="7"/>
  <c r="C25" i="7"/>
  <c r="D25" i="7"/>
  <c r="E23" i="7"/>
  <c r="C23" i="7"/>
  <c r="E22" i="7"/>
  <c r="C22" i="7"/>
  <c r="D21" i="7"/>
  <c r="C21" i="7"/>
  <c r="C20" i="7"/>
  <c r="E20" i="7"/>
  <c r="D19" i="7"/>
  <c r="C19" i="7"/>
  <c r="C17" i="7"/>
  <c r="E17" i="7"/>
  <c r="M9" i="7" s="1"/>
  <c r="E16" i="7"/>
  <c r="C16" i="7"/>
  <c r="D14" i="7"/>
  <c r="L12" i="7" s="1"/>
  <c r="N12" i="7" s="1"/>
  <c r="C14" i="7"/>
  <c r="E13" i="7"/>
  <c r="C13" i="7"/>
  <c r="C12" i="7"/>
  <c r="E12" i="7"/>
  <c r="E11" i="7"/>
  <c r="C11" i="7"/>
  <c r="C9" i="7"/>
  <c r="E9" i="7"/>
  <c r="E8" i="7"/>
  <c r="C8" i="7"/>
  <c r="D5" i="7"/>
  <c r="D4" i="7"/>
  <c r="C5" i="7"/>
  <c r="C4" i="7"/>
  <c r="N7" i="7"/>
  <c r="N6" i="7"/>
  <c r="M17" i="7"/>
  <c r="M16" i="7"/>
  <c r="M15" i="7"/>
  <c r="L14" i="7"/>
  <c r="M14" i="7"/>
  <c r="N14" i="7" s="1"/>
  <c r="M13" i="7"/>
  <c r="M12" i="7"/>
  <c r="L10" i="7"/>
  <c r="M10" i="7"/>
  <c r="N10" i="7" s="1"/>
  <c r="M8" i="7"/>
  <c r="L5" i="7"/>
  <c r="G18" i="3"/>
  <c r="G17" i="3"/>
  <c r="G16" i="3"/>
  <c r="G15" i="3"/>
  <c r="L16" i="7" l="1"/>
  <c r="N16" i="7" s="1"/>
  <c r="L9" i="7"/>
  <c r="N9" i="7" s="1"/>
  <c r="M5" i="7"/>
  <c r="N5" i="7" s="1"/>
  <c r="G10" i="3"/>
  <c r="G11" i="3"/>
  <c r="G14" i="3"/>
  <c r="G13" i="3"/>
  <c r="G12" i="3"/>
  <c r="G9" i="3"/>
  <c r="G8" i="3"/>
  <c r="L19" i="7" l="1"/>
  <c r="N19" i="7"/>
  <c r="M19" i="7"/>
  <c r="G19" i="3"/>
</calcChain>
</file>

<file path=xl/sharedStrings.xml><?xml version="1.0" encoding="utf-8"?>
<sst xmlns="http://schemas.openxmlformats.org/spreadsheetml/2006/main" count="293" uniqueCount="170">
  <si>
    <t xml:space="preserve"> </t>
  </si>
  <si>
    <t>Current Year</t>
  </si>
  <si>
    <t>Other</t>
  </si>
  <si>
    <t>Return to Accrual - PY</t>
  </si>
  <si>
    <t>UTP</t>
  </si>
  <si>
    <t>Prior Year Adjustments</t>
  </si>
  <si>
    <t>ITC &amp; Excess Deferred</t>
  </si>
  <si>
    <t>State Adjust</t>
  </si>
  <si>
    <t>Tax Basis Adjust</t>
  </si>
  <si>
    <t>Total</t>
  </si>
  <si>
    <t>Federal Consolidating Report by Month - Report #51004A</t>
  </si>
  <si>
    <t>2022 Master Case (PS9) - RL</t>
  </si>
  <si>
    <t>BH Colorado Electric Oper Co</t>
  </si>
  <si>
    <t>All January Through December Activity</t>
  </si>
  <si>
    <t>========================================</t>
  </si>
  <si>
    <t>Book Income</t>
  </si>
  <si>
    <t>Tax Items</t>
  </si>
  <si>
    <t>Book Income Before Tax</t>
  </si>
  <si>
    <t>BHSC Allocations</t>
  </si>
  <si>
    <t xml:space="preserve">    BHSC Non-Protected - Fed</t>
  </si>
  <si>
    <t xml:space="preserve">    BHSC Protected - Fed</t>
  </si>
  <si>
    <t>Total BHSC Allocations</t>
  </si>
  <si>
    <t>CWIP</t>
  </si>
  <si>
    <t xml:space="preserve">    AFUDC Debt CWIP</t>
  </si>
  <si>
    <t xml:space="preserve">    CIAC CWIP</t>
  </si>
  <si>
    <t>Total CWIP</t>
  </si>
  <si>
    <t>Deferred NOL</t>
  </si>
  <si>
    <t xml:space="preserve">   NOLNOL Net Operating Loss Carryforward</t>
  </si>
  <si>
    <t xml:space="preserve">   REGNOL Regulatory Net Operating Loss Carryforward</t>
  </si>
  <si>
    <t>Total Deferred NOL</t>
  </si>
  <si>
    <t>NO ADJUSTMENTS</t>
  </si>
  <si>
    <t xml:space="preserve">   NO ADJUSTMENTS</t>
  </si>
  <si>
    <t>Total NO ADJUSTMENTS</t>
  </si>
  <si>
    <t>Permanent</t>
  </si>
  <si>
    <t xml:space="preserve">   P02502 Fines &amp; Penalties</t>
  </si>
  <si>
    <t xml:space="preserve">   P02506 Club Dues</t>
  </si>
  <si>
    <t xml:space="preserve">   P02510 Lobbying</t>
  </si>
  <si>
    <t xml:space="preserve">   P02512 Entertainment</t>
  </si>
  <si>
    <t xml:space="preserve">   P02704 PEP Life - CSV</t>
  </si>
  <si>
    <t>Total Permanent</t>
  </si>
  <si>
    <t>PowerTax</t>
  </si>
  <si>
    <t xml:space="preserve">    PT - AFUDC Equity-Flow-Thru - Fed</t>
  </si>
  <si>
    <t xml:space="preserve">    PT - LKE - Federal</t>
  </si>
  <si>
    <t xml:space="preserve">    PT - Non-Protected - Fed</t>
  </si>
  <si>
    <t xml:space="preserve">    PT - Non-Rate Base - Fed</t>
  </si>
  <si>
    <t xml:space="preserve">    PT - NR - Non-Protected - Fed</t>
  </si>
  <si>
    <t xml:space="preserve">    PT - Protected - Fed</t>
  </si>
  <si>
    <t>Total PowerTax</t>
  </si>
  <si>
    <t>PT - CWIP Reversal</t>
  </si>
  <si>
    <t xml:space="preserve">    AFUDC Debt and CPI - CWIP Reversal - Fed NP</t>
  </si>
  <si>
    <t xml:space="preserve">    AFUDC Equity - CWIP Reversal - Fed FT</t>
  </si>
  <si>
    <t xml:space="preserve">    CIAC - CWIP Reversal - Fed NP</t>
  </si>
  <si>
    <t>Total PT - CWIP Reversal</t>
  </si>
  <si>
    <t>Temporary</t>
  </si>
  <si>
    <t xml:space="preserve">   BENGRP Employee Group Insurance</t>
  </si>
  <si>
    <t xml:space="preserve">   BENPEN Pension</t>
  </si>
  <si>
    <t xml:space="preserve">   BENPPB Performance Plan Bonus</t>
  </si>
  <si>
    <t xml:space="preserve">   BENRET Retiree Healthcare LT</t>
  </si>
  <si>
    <t xml:space="preserve">   BENVAC Vacation</t>
  </si>
  <si>
    <t xml:space="preserve">   DREGEX Deferred Reg Items - E</t>
  </si>
  <si>
    <t xml:space="preserve">   DREGEXI Deferred Reg Items - I</t>
  </si>
  <si>
    <t xml:space="preserve">   DREGEXR Deferred Reg Items - R</t>
  </si>
  <si>
    <t xml:space="preserve">   OPRLS1 Operating Lease Asset</t>
  </si>
  <si>
    <t xml:space="preserve">   OPRLS2 Operating Lease Liability</t>
  </si>
  <si>
    <t xml:space="preserve">   OTH143 Aro Fasb 143 Asset</t>
  </si>
  <si>
    <t xml:space="preserve">   OTHAR1 Aro Fasb 143 Liability</t>
  </si>
  <si>
    <t xml:space="preserve">   OTHBON Results Compensation/Bonus/Etc</t>
  </si>
  <si>
    <t xml:space="preserve">   OTHINS Insurance Reserve</t>
  </si>
  <si>
    <t xml:space="preserve">   OTHLED Line Extension Deposits</t>
  </si>
  <si>
    <t xml:space="preserve">   OTHPEN Pension - Reg</t>
  </si>
  <si>
    <t xml:space="preserve">   OTHPUC PUC Fees</t>
  </si>
  <si>
    <t xml:space="preserve">   OTHRFD Rate Refund</t>
  </si>
  <si>
    <t xml:space="preserve">   OTHWMC Workmans Compensation</t>
  </si>
  <si>
    <t xml:space="preserve">   PGAURI Winter Storm URI</t>
  </si>
  <si>
    <t xml:space="preserve">   PPEGDW Goodwill</t>
  </si>
  <si>
    <t xml:space="preserve">   PPENS2 NSC Pension Offset</t>
  </si>
  <si>
    <t xml:space="preserve">   PPENSC Reg Asset Non Service Cost</t>
  </si>
  <si>
    <t xml:space="preserve">   PREPAD Prepaid Expenses</t>
  </si>
  <si>
    <t xml:space="preserve">   RESBDR Bad Debt Reserve</t>
  </si>
  <si>
    <t xml:space="preserve">   T01504 Book/Tax Gain Difference</t>
  </si>
  <si>
    <t>Total Temporary</t>
  </si>
  <si>
    <t>Taxable Income Before State Tax</t>
  </si>
  <si>
    <t xml:space="preserve">   State and Local Current Tax</t>
  </si>
  <si>
    <t>Federal Taxable Income</t>
  </si>
  <si>
    <t xml:space="preserve">   Statutory Tax Rate</t>
  </si>
  <si>
    <t>Calculated Tax</t>
  </si>
  <si>
    <t>Current Period True-Up</t>
  </si>
  <si>
    <t>Current Federal Tax Before Credits</t>
  </si>
  <si>
    <t xml:space="preserve">   Credits and Adjustments</t>
  </si>
  <si>
    <t>Current Federal Tax</t>
  </si>
  <si>
    <t xml:space="preserve">   Other Items Impacting Current Tax</t>
  </si>
  <si>
    <t>Total Current Tax With Other Adjustments</t>
  </si>
  <si>
    <t>M Item Description</t>
  </si>
  <si>
    <t>Current Year Amount</t>
  </si>
  <si>
    <t>Deduction</t>
  </si>
  <si>
    <t>Addback</t>
  </si>
  <si>
    <t>Filter</t>
  </si>
  <si>
    <t>E</t>
  </si>
  <si>
    <t>Other Addback</t>
  </si>
  <si>
    <t>A</t>
  </si>
  <si>
    <t>Deferred Revenue Addback</t>
  </si>
  <si>
    <t>B</t>
  </si>
  <si>
    <t xml:space="preserve">    AFUDC Equity CWIP</t>
  </si>
  <si>
    <t>C</t>
  </si>
  <si>
    <t>Benefits  Deduction</t>
  </si>
  <si>
    <t>D</t>
  </si>
  <si>
    <t>Depreciation Deduction</t>
  </si>
  <si>
    <t xml:space="preserve">   P02503 Meals</t>
  </si>
  <si>
    <t>Benefits Addback</t>
  </si>
  <si>
    <t>F</t>
  </si>
  <si>
    <t>Officer Supplemental Life Ins Deduction</t>
  </si>
  <si>
    <t>L</t>
  </si>
  <si>
    <t>Other Deduction</t>
  </si>
  <si>
    <t>G</t>
  </si>
  <si>
    <t>Winter Storm Uri Addback</t>
  </si>
  <si>
    <t>H</t>
  </si>
  <si>
    <t xml:space="preserve">   P02817 Captive Insurance</t>
  </si>
  <si>
    <t>Goodwill Deduction</t>
  </si>
  <si>
    <t>I</t>
  </si>
  <si>
    <t>Deferred Reg Liability</t>
  </si>
  <si>
    <t>J</t>
  </si>
  <si>
    <t>NOL Carryforward</t>
  </si>
  <si>
    <t>K</t>
  </si>
  <si>
    <t xml:space="preserve">    PT - Flow-Thru - Fed</t>
  </si>
  <si>
    <t>Check Figure</t>
  </si>
  <si>
    <t xml:space="preserve">   BENPE1 Pension Tracker</t>
  </si>
  <si>
    <t xml:space="preserve">   BENPEP Pep Plan LT</t>
  </si>
  <si>
    <t xml:space="preserve">   BENPEPS Pep Plan ST</t>
  </si>
  <si>
    <t xml:space="preserve">   BENRE1 Retiree Healthcare Tracker</t>
  </si>
  <si>
    <t xml:space="preserve">   DEFEEA Reg Energy Efficient Asset</t>
  </si>
  <si>
    <t xml:space="preserve">   DEFOTH Reg Other Asset</t>
  </si>
  <si>
    <t xml:space="preserve">   DEFRAT Deferred Rate Case</t>
  </si>
  <si>
    <t xml:space="preserve">   OTHAIP Bonus - AIP</t>
  </si>
  <si>
    <t xml:space="preserve">   OTHOTH Other</t>
  </si>
  <si>
    <t xml:space="preserve">   OTHPGA Purchase Gas Adjustments</t>
  </si>
  <si>
    <t xml:space="preserve">   PPEMD2 Deferred Gain Offset</t>
  </si>
  <si>
    <t xml:space="preserve">   PPEMDU Deferred Gain </t>
  </si>
  <si>
    <t>Worksheet A9</t>
  </si>
  <si>
    <t>Permanent Differences</t>
  </si>
  <si>
    <t>Page 1 of 1</t>
  </si>
  <si>
    <t>Line</t>
  </si>
  <si>
    <t>Item (Note B)</t>
  </si>
  <si>
    <t>Annual Cost</t>
  </si>
  <si>
    <t>Allocator</t>
  </si>
  <si>
    <t>Allocation Factor</t>
  </si>
  <si>
    <t>Allocated Amount</t>
  </si>
  <si>
    <t>(a)</t>
  </si>
  <si>
    <t>(b)</t>
  </si>
  <si>
    <t>(c)</t>
  </si>
  <si>
    <t>(d)</t>
  </si>
  <si>
    <t>(e)</t>
  </si>
  <si>
    <t>Club Dues</t>
  </si>
  <si>
    <t>WS</t>
  </si>
  <si>
    <t>Lobbying</t>
  </si>
  <si>
    <t>NA</t>
  </si>
  <si>
    <t>Meals</t>
  </si>
  <si>
    <t>Entertainment</t>
  </si>
  <si>
    <t>Penalties</t>
  </si>
  <si>
    <t>Pension Equity Plan Life Insurance</t>
  </si>
  <si>
    <t>Equity AFUDC Perm</t>
  </si>
  <si>
    <t>GP</t>
  </si>
  <si>
    <t>Transportation/Parking</t>
  </si>
  <si>
    <t>Non Deductible Insurance</t>
  </si>
  <si>
    <t>Non Deductible Compensation</t>
  </si>
  <si>
    <t>…</t>
  </si>
  <si>
    <t>Note A</t>
  </si>
  <si>
    <t>Notes</t>
  </si>
  <si>
    <t>To Actual Attachment H, page 3, line 24aa</t>
  </si>
  <si>
    <t>If Black Hills Colorado Electric, LLC includes a new permanent difference and allocator on one of the reserved lines that are data enterable fields, it will provide a description of its justification for inclusion of the permanent difference and choice of allocator at the first opportunity under its protocols whether that is in its posting of its Projected Net Revenue Requirement, its Informational Filing with FERC or its posting of its Annual True-Up as those times are set in the protocols.   If a customer acting pursuant to the formal challenge process under the protocols challenges inclusion of a new permanent difference and/or permanent difference allocator or if FERC institutes a FPA 206 in response to Black Hills Colorado Electric, LLC including a new permanent difference and/or permanent difference allocator, Black Hills Colorado Electric, LLC while not required to make a FPA section 205 filing for such change(s), shall bear a FPA Section 205 burden to show that its inclusion of the new permanent difference and choice of allocator results in a just and reasonable allocation of costs to OATT Transmission Service.  The foregoing disclosure obligations and retention of burden applies only in the instances described in this note.</t>
  </si>
  <si>
    <t>Black Hills Colorado Electric,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</si>
</sst>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 #,##0_);_(* \(#,##0\);_(* &quot;-&quot;??_);_(@_)"/>
    <numFmt numFmtId="165" formatCode="&quot;$&quot;#,##0.00"/>
    <numFmt numFmtId="166" formatCode="_(&quot;$&quot;* #,##0_);_(&quot;$&quot;* \(#,##0\);_(&quot;$&quot;* &quot;-&quot;??_);_(@_)"/>
    <numFmt numFmtId="167" formatCode="_(* #,##0.00000_);_(* \(#,##0.00000\);_(* &quot;-&quot;??_);_(@_)"/>
  </numFmts>
  <fonts count="14">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indexed="8"/>
      <name val="Arial"/>
      <family val="2"/>
    </font>
    <font>
      <sz val="10"/>
      <name val="Arial"/>
      <family val="2"/>
    </font>
    <font>
      <b/>
      <sz val="10"/>
      <name val="Times New Roman"/>
      <family val="1"/>
    </font>
    <font>
      <sz val="10"/>
      <name val="Times New Roman"/>
      <family val="1"/>
    </font>
    <font>
      <sz val="12"/>
      <name val="Arial MT"/>
    </font>
    <font>
      <b/>
      <sz val="10"/>
      <color rgb="FFFF0000"/>
      <name val="Times New Roman"/>
      <family val="1"/>
    </font>
    <font>
      <sz val="10"/>
      <color theme="1"/>
      <name val="Times New Roman"/>
      <family val="1"/>
    </font>
    <font>
      <sz val="10"/>
      <color rgb="FF000099"/>
      <name val="Times New Roman"/>
      <family val="1"/>
    </font>
    <font>
      <u/>
      <sz val="10"/>
      <name val="Times New Roman"/>
      <family val="1"/>
    </font>
  </fonts>
  <fills count="10">
    <fill>
      <patternFill patternType="none"/>
    </fill>
    <fill>
      <patternFill patternType="gray125"/>
    </fill>
    <fill>
      <patternFill patternType="solid">
        <fgColor rgb="FFC0E2C0"/>
        <bgColor indexed="64"/>
      </patternFill>
    </fill>
    <fill>
      <patternFill patternType="solid">
        <fgColor theme="4"/>
        <bgColor theme="4"/>
      </patternFill>
    </fill>
    <fill>
      <patternFill patternType="solid">
        <fgColor theme="4"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FFCC"/>
        <bgColor indexed="64"/>
      </patternFill>
    </fill>
    <fill>
      <patternFill patternType="solid">
        <fgColor theme="4" tint="0.79998168889431442"/>
        <bgColor indexed="64"/>
      </patternFill>
    </fill>
  </fills>
  <borders count="8">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6" fillId="0" borderId="0"/>
    <xf numFmtId="165" fontId="9" fillId="0" borderId="0" applyProtection="0"/>
    <xf numFmtId="44" fontId="6" fillId="0" borderId="0" applyFont="0" applyFill="0" applyBorder="0" applyAlignment="0" applyProtection="0"/>
    <xf numFmtId="43" fontId="9" fillId="0" borderId="0" applyFont="0" applyFill="0" applyBorder="0" applyAlignment="0" applyProtection="0"/>
    <xf numFmtId="9" fontId="6" fillId="0" borderId="0" applyFont="0" applyFill="0" applyBorder="0" applyAlignment="0" applyProtection="0"/>
  </cellStyleXfs>
  <cellXfs count="62">
    <xf numFmtId="0" fontId="0" fillId="0" borderId="0" xfId="0"/>
    <xf numFmtId="0" fontId="4" fillId="0" borderId="0" xfId="0" applyFont="1"/>
    <xf numFmtId="0" fontId="4" fillId="2" borderId="0" xfId="0" applyFont="1" applyFill="1"/>
    <xf numFmtId="0" fontId="4" fillId="0" borderId="0" xfId="0" quotePrefix="1" applyFont="1"/>
    <xf numFmtId="6" fontId="4" fillId="0" borderId="0" xfId="0" applyNumberFormat="1" applyFont="1"/>
    <xf numFmtId="6" fontId="0" fillId="0" borderId="0" xfId="0" applyNumberFormat="1"/>
    <xf numFmtId="0" fontId="0" fillId="2" borderId="0" xfId="0" applyFill="1"/>
    <xf numFmtId="6" fontId="0" fillId="2" borderId="0" xfId="0" applyNumberFormat="1" applyFill="1"/>
    <xf numFmtId="0" fontId="0" fillId="0" borderId="0" xfId="0" quotePrefix="1"/>
    <xf numFmtId="43" fontId="0" fillId="0" borderId="0" xfId="0" applyNumberFormat="1"/>
    <xf numFmtId="0" fontId="3" fillId="0" borderId="0" xfId="0" applyFont="1" applyAlignment="1">
      <alignment horizontal="center"/>
    </xf>
    <xf numFmtId="0" fontId="0" fillId="0" borderId="0" xfId="0" applyAlignment="1">
      <alignment horizontal="right"/>
    </xf>
    <xf numFmtId="0" fontId="1" fillId="0" borderId="0" xfId="4"/>
    <xf numFmtId="43" fontId="0" fillId="0" borderId="0" xfId="1" applyFont="1"/>
    <xf numFmtId="0" fontId="2" fillId="3" borderId="1" xfId="0" applyFont="1" applyFill="1" applyBorder="1" applyAlignment="1">
      <alignment horizontal="center"/>
    </xf>
    <xf numFmtId="0" fontId="2" fillId="3" borderId="2" xfId="0" applyFont="1" applyFill="1" applyBorder="1" applyAlignment="1">
      <alignment horizontal="center"/>
    </xf>
    <xf numFmtId="0" fontId="1" fillId="0" borderId="0" xfId="3" applyAlignment="1">
      <alignment horizontal="right"/>
    </xf>
    <xf numFmtId="43" fontId="0" fillId="4" borderId="0" xfId="0" applyNumberFormat="1" applyFill="1"/>
    <xf numFmtId="0" fontId="0" fillId="4" borderId="0" xfId="0" applyFill="1"/>
    <xf numFmtId="43" fontId="0" fillId="5" borderId="0" xfId="0" applyNumberFormat="1" applyFill="1"/>
    <xf numFmtId="43" fontId="1" fillId="0" borderId="0" xfId="2" applyFont="1" applyAlignment="1">
      <alignment horizontal="right"/>
    </xf>
    <xf numFmtId="43" fontId="0" fillId="7" borderId="0" xfId="0" applyNumberFormat="1" applyFill="1"/>
    <xf numFmtId="0" fontId="4" fillId="0" borderId="3" xfId="0" applyFont="1" applyBorder="1" applyAlignment="1">
      <alignment horizontal="right"/>
    </xf>
    <xf numFmtId="0" fontId="4" fillId="0" borderId="3" xfId="0" applyFont="1" applyBorder="1"/>
    <xf numFmtId="43" fontId="4" fillId="0" borderId="3" xfId="1" applyFont="1" applyBorder="1"/>
    <xf numFmtId="0" fontId="3" fillId="6" borderId="0" xfId="0" applyFont="1" applyFill="1" applyAlignment="1">
      <alignment horizontal="center"/>
    </xf>
    <xf numFmtId="0" fontId="8" fillId="0" borderId="0" xfId="5" applyFont="1"/>
    <xf numFmtId="165" fontId="8" fillId="0" borderId="0" xfId="6" applyFont="1"/>
    <xf numFmtId="0" fontId="8" fillId="0" borderId="0" xfId="5" applyFont="1" applyAlignment="1">
      <alignment horizontal="right"/>
    </xf>
    <xf numFmtId="0" fontId="7" fillId="0" borderId="0" xfId="5" applyFont="1"/>
    <xf numFmtId="0" fontId="10" fillId="0" borderId="0" xfId="5" applyFont="1"/>
    <xf numFmtId="165" fontId="7" fillId="0" borderId="0" xfId="6" applyFont="1" applyAlignment="1" applyProtection="1">
      <alignment horizontal="center"/>
      <protection locked="0"/>
    </xf>
    <xf numFmtId="165" fontId="7" fillId="0" borderId="0" xfId="6" applyFont="1" applyAlignment="1" applyProtection="1">
      <alignment horizontal="center" wrapText="1"/>
      <protection locked="0"/>
    </xf>
    <xf numFmtId="0" fontId="8" fillId="0" borderId="4" xfId="5" applyFont="1" applyBorder="1"/>
    <xf numFmtId="165" fontId="7" fillId="0" borderId="4" xfId="6" applyFont="1" applyBorder="1" applyAlignment="1" applyProtection="1">
      <alignment horizontal="center"/>
      <protection locked="0"/>
    </xf>
    <xf numFmtId="165" fontId="7" fillId="0" borderId="4" xfId="6" applyFont="1" applyBorder="1" applyAlignment="1" applyProtection="1">
      <alignment horizontal="center" wrapText="1"/>
      <protection locked="0"/>
    </xf>
    <xf numFmtId="0" fontId="8" fillId="0" borderId="0" xfId="5" applyFont="1" applyAlignment="1">
      <alignment horizontal="center"/>
    </xf>
    <xf numFmtId="14" fontId="11" fillId="0" borderId="0" xfId="6" applyNumberFormat="1" applyFont="1" applyProtection="1">
      <protection locked="0"/>
    </xf>
    <xf numFmtId="166" fontId="12" fillId="8" borderId="0" xfId="7" applyNumberFormat="1" applyFont="1" applyFill="1" applyAlignment="1" applyProtection="1">
      <protection locked="0"/>
    </xf>
    <xf numFmtId="14" fontId="8" fillId="0" borderId="0" xfId="6" applyNumberFormat="1" applyFont="1" applyAlignment="1" applyProtection="1">
      <alignment horizontal="center"/>
      <protection locked="0"/>
    </xf>
    <xf numFmtId="167" fontId="8" fillId="0" borderId="0" xfId="8" applyNumberFormat="1" applyFont="1" applyFill="1" applyAlignment="1" applyProtection="1">
      <protection locked="0"/>
    </xf>
    <xf numFmtId="166" fontId="8" fillId="0" borderId="0" xfId="7" applyNumberFormat="1" applyFont="1" applyFill="1" applyAlignment="1" applyProtection="1">
      <protection locked="0"/>
    </xf>
    <xf numFmtId="164" fontId="12" fillId="8" borderId="0" xfId="8" applyNumberFormat="1" applyFont="1" applyFill="1" applyAlignment="1" applyProtection="1">
      <protection locked="0"/>
    </xf>
    <xf numFmtId="164" fontId="8" fillId="0" borderId="0" xfId="8" applyNumberFormat="1" applyFont="1" applyFill="1" applyAlignment="1" applyProtection="1">
      <protection locked="0"/>
    </xf>
    <xf numFmtId="14" fontId="8" fillId="0" borderId="0" xfId="6" applyNumberFormat="1" applyFont="1" applyProtection="1">
      <protection locked="0"/>
    </xf>
    <xf numFmtId="0" fontId="8" fillId="0" borderId="5" xfId="5" applyFont="1" applyBorder="1"/>
    <xf numFmtId="166" fontId="8" fillId="0" borderId="5" xfId="7" applyNumberFormat="1" applyFont="1" applyBorder="1"/>
    <xf numFmtId="166" fontId="8" fillId="0" borderId="6" xfId="7" applyNumberFormat="1" applyFont="1" applyBorder="1"/>
    <xf numFmtId="166" fontId="8" fillId="0" borderId="7" xfId="7" applyNumberFormat="1" applyFont="1" applyFill="1" applyBorder="1"/>
    <xf numFmtId="10" fontId="8" fillId="0" borderId="0" xfId="9" applyNumberFormat="1" applyFont="1" applyFill="1"/>
    <xf numFmtId="0" fontId="13" fillId="0" borderId="0" xfId="5" applyFont="1" applyAlignment="1">
      <alignment horizontal="center"/>
    </xf>
    <xf numFmtId="44" fontId="8" fillId="0" borderId="0" xfId="5" applyNumberFormat="1" applyFont="1"/>
    <xf numFmtId="0" fontId="1" fillId="9" borderId="0" xfId="4" applyFill="1"/>
    <xf numFmtId="0" fontId="0" fillId="4" borderId="0" xfId="0" applyFill="1" applyAlignment="1">
      <alignment horizontal="center"/>
    </xf>
    <xf numFmtId="0" fontId="1" fillId="6" borderId="0" xfId="4" applyFill="1"/>
    <xf numFmtId="164" fontId="0" fillId="9" borderId="0" xfId="1" applyNumberFormat="1" applyFont="1" applyFill="1"/>
    <xf numFmtId="164" fontId="0" fillId="0" borderId="0" xfId="1" applyNumberFormat="1" applyFont="1"/>
    <xf numFmtId="164" fontId="0" fillId="6" borderId="0" xfId="1" applyNumberFormat="1" applyFont="1" applyFill="1"/>
    <xf numFmtId="164" fontId="4" fillId="0" borderId="3" xfId="1" applyNumberFormat="1" applyFont="1" applyBorder="1"/>
    <xf numFmtId="0" fontId="7" fillId="0" borderId="0" xfId="5" applyFont="1" applyAlignment="1">
      <alignment horizontal="center"/>
    </xf>
    <xf numFmtId="49" fontId="7" fillId="0" borderId="0" xfId="5" applyNumberFormat="1" applyFont="1" applyAlignment="1">
      <alignment horizontal="center"/>
    </xf>
    <xf numFmtId="0" fontId="8" fillId="0" borderId="0" xfId="5" applyFont="1" applyAlignment="1">
      <alignment horizontal="left" vertical="top" wrapText="1"/>
    </xf>
  </cellXfs>
  <cellStyles count="10">
    <cellStyle name="Comma" xfId="1" builtinId="3"/>
    <cellStyle name="Comma 3" xfId="2" xr:uid="{84D89DDC-26E0-4F70-88DE-67A1D2D9D50D}"/>
    <cellStyle name="Comma 5" xfId="8" xr:uid="{72B7F19C-F21E-4D88-A4FE-D46429B3A6AF}"/>
    <cellStyle name="Currency 3" xfId="7" xr:uid="{34255B25-ADA8-4509-B55E-92F5A563F85B}"/>
    <cellStyle name="Normal" xfId="0" builtinId="0"/>
    <cellStyle name="Normal 8" xfId="6" xr:uid="{82A0931A-C7CD-4E62-A888-4EC4CE430FBE}"/>
    <cellStyle name="Normal_261 A" xfId="3" xr:uid="{9AEA1020-F084-4AFD-BDD7-581028217051}"/>
    <cellStyle name="Normal_261 A_4" xfId="4" xr:uid="{1D442CCC-85DD-46CE-843F-69FF7C57B411}"/>
    <cellStyle name="Normal_PRECorp2002HeintzResponse 8-21-03" xfId="5" xr:uid="{8923F62D-B0B9-4975-AB49-9DE20B2EB7AF}"/>
    <cellStyle name="Percent 2" xfId="9" xr:uid="{D715DA0D-E278-48AA-8AB6-E3B8C0459B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E0F1B-9C8D-4AEF-8801-7E926550AB4F}">
  <sheetPr>
    <tabColor rgb="FF92D050"/>
    <pageSetUpPr fitToPage="1"/>
  </sheetPr>
  <dimension ref="A1:H34"/>
  <sheetViews>
    <sheetView tabSelected="1" zoomScale="80" zoomScaleNormal="80" workbookViewId="0">
      <selection activeCell="C20" sqref="C20"/>
    </sheetView>
  </sheetViews>
  <sheetFormatPr defaultColWidth="8.6328125" defaultRowHeight="13"/>
  <cols>
    <col min="1" max="1" width="2.54296875" style="26" customWidth="1"/>
    <col min="2" max="2" width="5.6328125" style="26" customWidth="1"/>
    <col min="3" max="3" width="33.81640625" style="26" customWidth="1"/>
    <col min="4" max="4" width="12.90625" style="26" bestFit="1" customWidth="1"/>
    <col min="5" max="5" width="10" style="26" bestFit="1" customWidth="1"/>
    <col min="6" max="6" width="9.36328125" style="26" customWidth="1"/>
    <col min="7" max="7" width="12" style="26" customWidth="1"/>
    <col min="8" max="8" width="11.1796875" style="51" customWidth="1"/>
    <col min="9" max="9" width="10" style="26" customWidth="1"/>
    <col min="10" max="256" width="8.6328125" style="26"/>
    <col min="257" max="257" width="12.453125" style="26" customWidth="1"/>
    <col min="258" max="258" width="4.36328125" style="26" customWidth="1"/>
    <col min="259" max="260" width="2" style="26" customWidth="1"/>
    <col min="261" max="261" width="4.90625" style="26" customWidth="1"/>
    <col min="262" max="262" width="29.54296875" style="26" customWidth="1"/>
    <col min="263" max="263" width="2" style="26" customWidth="1"/>
    <col min="264" max="265" width="10" style="26" customWidth="1"/>
    <col min="266" max="512" width="8.6328125" style="26"/>
    <col min="513" max="513" width="12.453125" style="26" customWidth="1"/>
    <col min="514" max="514" width="4.36328125" style="26" customWidth="1"/>
    <col min="515" max="516" width="2" style="26" customWidth="1"/>
    <col min="517" max="517" width="4.90625" style="26" customWidth="1"/>
    <col min="518" max="518" width="29.54296875" style="26" customWidth="1"/>
    <col min="519" max="519" width="2" style="26" customWidth="1"/>
    <col min="520" max="521" width="10" style="26" customWidth="1"/>
    <col min="522" max="768" width="8.6328125" style="26"/>
    <col min="769" max="769" width="12.453125" style="26" customWidth="1"/>
    <col min="770" max="770" width="4.36328125" style="26" customWidth="1"/>
    <col min="771" max="772" width="2" style="26" customWidth="1"/>
    <col min="773" max="773" width="4.90625" style="26" customWidth="1"/>
    <col min="774" max="774" width="29.54296875" style="26" customWidth="1"/>
    <col min="775" max="775" width="2" style="26" customWidth="1"/>
    <col min="776" max="777" width="10" style="26" customWidth="1"/>
    <col min="778" max="1024" width="8.6328125" style="26"/>
    <col min="1025" max="1025" width="12.453125" style="26" customWidth="1"/>
    <col min="1026" max="1026" width="4.36328125" style="26" customWidth="1"/>
    <col min="1027" max="1028" width="2" style="26" customWidth="1"/>
    <col min="1029" max="1029" width="4.90625" style="26" customWidth="1"/>
    <col min="1030" max="1030" width="29.54296875" style="26" customWidth="1"/>
    <col min="1031" max="1031" width="2" style="26" customWidth="1"/>
    <col min="1032" max="1033" width="10" style="26" customWidth="1"/>
    <col min="1034" max="1280" width="8.6328125" style="26"/>
    <col min="1281" max="1281" width="12.453125" style="26" customWidth="1"/>
    <col min="1282" max="1282" width="4.36328125" style="26" customWidth="1"/>
    <col min="1283" max="1284" width="2" style="26" customWidth="1"/>
    <col min="1285" max="1285" width="4.90625" style="26" customWidth="1"/>
    <col min="1286" max="1286" width="29.54296875" style="26" customWidth="1"/>
    <col min="1287" max="1287" width="2" style="26" customWidth="1"/>
    <col min="1288" max="1289" width="10" style="26" customWidth="1"/>
    <col min="1290" max="1536" width="8.6328125" style="26"/>
    <col min="1537" max="1537" width="12.453125" style="26" customWidth="1"/>
    <col min="1538" max="1538" width="4.36328125" style="26" customWidth="1"/>
    <col min="1539" max="1540" width="2" style="26" customWidth="1"/>
    <col min="1541" max="1541" width="4.90625" style="26" customWidth="1"/>
    <col min="1542" max="1542" width="29.54296875" style="26" customWidth="1"/>
    <col min="1543" max="1543" width="2" style="26" customWidth="1"/>
    <col min="1544" max="1545" width="10" style="26" customWidth="1"/>
    <col min="1546" max="1792" width="8.6328125" style="26"/>
    <col min="1793" max="1793" width="12.453125" style="26" customWidth="1"/>
    <col min="1794" max="1794" width="4.36328125" style="26" customWidth="1"/>
    <col min="1795" max="1796" width="2" style="26" customWidth="1"/>
    <col min="1797" max="1797" width="4.90625" style="26" customWidth="1"/>
    <col min="1798" max="1798" width="29.54296875" style="26" customWidth="1"/>
    <col min="1799" max="1799" width="2" style="26" customWidth="1"/>
    <col min="1800" max="1801" width="10" style="26" customWidth="1"/>
    <col min="1802" max="2048" width="8.6328125" style="26"/>
    <col min="2049" max="2049" width="12.453125" style="26" customWidth="1"/>
    <col min="2050" max="2050" width="4.36328125" style="26" customWidth="1"/>
    <col min="2051" max="2052" width="2" style="26" customWidth="1"/>
    <col min="2053" max="2053" width="4.90625" style="26" customWidth="1"/>
    <col min="2054" max="2054" width="29.54296875" style="26" customWidth="1"/>
    <col min="2055" max="2055" width="2" style="26" customWidth="1"/>
    <col min="2056" max="2057" width="10" style="26" customWidth="1"/>
    <col min="2058" max="2304" width="8.6328125" style="26"/>
    <col min="2305" max="2305" width="12.453125" style="26" customWidth="1"/>
    <col min="2306" max="2306" width="4.36328125" style="26" customWidth="1"/>
    <col min="2307" max="2308" width="2" style="26" customWidth="1"/>
    <col min="2309" max="2309" width="4.90625" style="26" customWidth="1"/>
    <col min="2310" max="2310" width="29.54296875" style="26" customWidth="1"/>
    <col min="2311" max="2311" width="2" style="26" customWidth="1"/>
    <col min="2312" max="2313" width="10" style="26" customWidth="1"/>
    <col min="2314" max="2560" width="8.6328125" style="26"/>
    <col min="2561" max="2561" width="12.453125" style="26" customWidth="1"/>
    <col min="2562" max="2562" width="4.36328125" style="26" customWidth="1"/>
    <col min="2563" max="2564" width="2" style="26" customWidth="1"/>
    <col min="2565" max="2565" width="4.90625" style="26" customWidth="1"/>
    <col min="2566" max="2566" width="29.54296875" style="26" customWidth="1"/>
    <col min="2567" max="2567" width="2" style="26" customWidth="1"/>
    <col min="2568" max="2569" width="10" style="26" customWidth="1"/>
    <col min="2570" max="2816" width="8.6328125" style="26"/>
    <col min="2817" max="2817" width="12.453125" style="26" customWidth="1"/>
    <col min="2818" max="2818" width="4.36328125" style="26" customWidth="1"/>
    <col min="2819" max="2820" width="2" style="26" customWidth="1"/>
    <col min="2821" max="2821" width="4.90625" style="26" customWidth="1"/>
    <col min="2822" max="2822" width="29.54296875" style="26" customWidth="1"/>
    <col min="2823" max="2823" width="2" style="26" customWidth="1"/>
    <col min="2824" max="2825" width="10" style="26" customWidth="1"/>
    <col min="2826" max="3072" width="8.6328125" style="26"/>
    <col min="3073" max="3073" width="12.453125" style="26" customWidth="1"/>
    <col min="3074" max="3074" width="4.36328125" style="26" customWidth="1"/>
    <col min="3075" max="3076" width="2" style="26" customWidth="1"/>
    <col min="3077" max="3077" width="4.90625" style="26" customWidth="1"/>
    <col min="3078" max="3078" width="29.54296875" style="26" customWidth="1"/>
    <col min="3079" max="3079" width="2" style="26" customWidth="1"/>
    <col min="3080" max="3081" width="10" style="26" customWidth="1"/>
    <col min="3082" max="3328" width="8.6328125" style="26"/>
    <col min="3329" max="3329" width="12.453125" style="26" customWidth="1"/>
    <col min="3330" max="3330" width="4.36328125" style="26" customWidth="1"/>
    <col min="3331" max="3332" width="2" style="26" customWidth="1"/>
    <col min="3333" max="3333" width="4.90625" style="26" customWidth="1"/>
    <col min="3334" max="3334" width="29.54296875" style="26" customWidth="1"/>
    <col min="3335" max="3335" width="2" style="26" customWidth="1"/>
    <col min="3336" max="3337" width="10" style="26" customWidth="1"/>
    <col min="3338" max="3584" width="8.6328125" style="26"/>
    <col min="3585" max="3585" width="12.453125" style="26" customWidth="1"/>
    <col min="3586" max="3586" width="4.36328125" style="26" customWidth="1"/>
    <col min="3587" max="3588" width="2" style="26" customWidth="1"/>
    <col min="3589" max="3589" width="4.90625" style="26" customWidth="1"/>
    <col min="3590" max="3590" width="29.54296875" style="26" customWidth="1"/>
    <col min="3591" max="3591" width="2" style="26" customWidth="1"/>
    <col min="3592" max="3593" width="10" style="26" customWidth="1"/>
    <col min="3594" max="3840" width="8.6328125" style="26"/>
    <col min="3841" max="3841" width="12.453125" style="26" customWidth="1"/>
    <col min="3842" max="3842" width="4.36328125" style="26" customWidth="1"/>
    <col min="3843" max="3844" width="2" style="26" customWidth="1"/>
    <col min="3845" max="3845" width="4.90625" style="26" customWidth="1"/>
    <col min="3846" max="3846" width="29.54296875" style="26" customWidth="1"/>
    <col min="3847" max="3847" width="2" style="26" customWidth="1"/>
    <col min="3848" max="3849" width="10" style="26" customWidth="1"/>
    <col min="3850" max="4096" width="8.6328125" style="26"/>
    <col min="4097" max="4097" width="12.453125" style="26" customWidth="1"/>
    <col min="4098" max="4098" width="4.36328125" style="26" customWidth="1"/>
    <col min="4099" max="4100" width="2" style="26" customWidth="1"/>
    <col min="4101" max="4101" width="4.90625" style="26" customWidth="1"/>
    <col min="4102" max="4102" width="29.54296875" style="26" customWidth="1"/>
    <col min="4103" max="4103" width="2" style="26" customWidth="1"/>
    <col min="4104" max="4105" width="10" style="26" customWidth="1"/>
    <col min="4106" max="4352" width="8.6328125" style="26"/>
    <col min="4353" max="4353" width="12.453125" style="26" customWidth="1"/>
    <col min="4354" max="4354" width="4.36328125" style="26" customWidth="1"/>
    <col min="4355" max="4356" width="2" style="26" customWidth="1"/>
    <col min="4357" max="4357" width="4.90625" style="26" customWidth="1"/>
    <col min="4358" max="4358" width="29.54296875" style="26" customWidth="1"/>
    <col min="4359" max="4359" width="2" style="26" customWidth="1"/>
    <col min="4360" max="4361" width="10" style="26" customWidth="1"/>
    <col min="4362" max="4608" width="8.6328125" style="26"/>
    <col min="4609" max="4609" width="12.453125" style="26" customWidth="1"/>
    <col min="4610" max="4610" width="4.36328125" style="26" customWidth="1"/>
    <col min="4611" max="4612" width="2" style="26" customWidth="1"/>
    <col min="4613" max="4613" width="4.90625" style="26" customWidth="1"/>
    <col min="4614" max="4614" width="29.54296875" style="26" customWidth="1"/>
    <col min="4615" max="4615" width="2" style="26" customWidth="1"/>
    <col min="4616" max="4617" width="10" style="26" customWidth="1"/>
    <col min="4618" max="4864" width="8.6328125" style="26"/>
    <col min="4865" max="4865" width="12.453125" style="26" customWidth="1"/>
    <col min="4866" max="4866" width="4.36328125" style="26" customWidth="1"/>
    <col min="4867" max="4868" width="2" style="26" customWidth="1"/>
    <col min="4869" max="4869" width="4.90625" style="26" customWidth="1"/>
    <col min="4870" max="4870" width="29.54296875" style="26" customWidth="1"/>
    <col min="4871" max="4871" width="2" style="26" customWidth="1"/>
    <col min="4872" max="4873" width="10" style="26" customWidth="1"/>
    <col min="4874" max="5120" width="8.6328125" style="26"/>
    <col min="5121" max="5121" width="12.453125" style="26" customWidth="1"/>
    <col min="5122" max="5122" width="4.36328125" style="26" customWidth="1"/>
    <col min="5123" max="5124" width="2" style="26" customWidth="1"/>
    <col min="5125" max="5125" width="4.90625" style="26" customWidth="1"/>
    <col min="5126" max="5126" width="29.54296875" style="26" customWidth="1"/>
    <col min="5127" max="5127" width="2" style="26" customWidth="1"/>
    <col min="5128" max="5129" width="10" style="26" customWidth="1"/>
    <col min="5130" max="5376" width="8.6328125" style="26"/>
    <col min="5377" max="5377" width="12.453125" style="26" customWidth="1"/>
    <col min="5378" max="5378" width="4.36328125" style="26" customWidth="1"/>
    <col min="5379" max="5380" width="2" style="26" customWidth="1"/>
    <col min="5381" max="5381" width="4.90625" style="26" customWidth="1"/>
    <col min="5382" max="5382" width="29.54296875" style="26" customWidth="1"/>
    <col min="5383" max="5383" width="2" style="26" customWidth="1"/>
    <col min="5384" max="5385" width="10" style="26" customWidth="1"/>
    <col min="5386" max="5632" width="8.6328125" style="26"/>
    <col min="5633" max="5633" width="12.453125" style="26" customWidth="1"/>
    <col min="5634" max="5634" width="4.36328125" style="26" customWidth="1"/>
    <col min="5635" max="5636" width="2" style="26" customWidth="1"/>
    <col min="5637" max="5637" width="4.90625" style="26" customWidth="1"/>
    <col min="5638" max="5638" width="29.54296875" style="26" customWidth="1"/>
    <col min="5639" max="5639" width="2" style="26" customWidth="1"/>
    <col min="5640" max="5641" width="10" style="26" customWidth="1"/>
    <col min="5642" max="5888" width="8.6328125" style="26"/>
    <col min="5889" max="5889" width="12.453125" style="26" customWidth="1"/>
    <col min="5890" max="5890" width="4.36328125" style="26" customWidth="1"/>
    <col min="5891" max="5892" width="2" style="26" customWidth="1"/>
    <col min="5893" max="5893" width="4.90625" style="26" customWidth="1"/>
    <col min="5894" max="5894" width="29.54296875" style="26" customWidth="1"/>
    <col min="5895" max="5895" width="2" style="26" customWidth="1"/>
    <col min="5896" max="5897" width="10" style="26" customWidth="1"/>
    <col min="5898" max="6144" width="8.6328125" style="26"/>
    <col min="6145" max="6145" width="12.453125" style="26" customWidth="1"/>
    <col min="6146" max="6146" width="4.36328125" style="26" customWidth="1"/>
    <col min="6147" max="6148" width="2" style="26" customWidth="1"/>
    <col min="6149" max="6149" width="4.90625" style="26" customWidth="1"/>
    <col min="6150" max="6150" width="29.54296875" style="26" customWidth="1"/>
    <col min="6151" max="6151" width="2" style="26" customWidth="1"/>
    <col min="6152" max="6153" width="10" style="26" customWidth="1"/>
    <col min="6154" max="6400" width="8.6328125" style="26"/>
    <col min="6401" max="6401" width="12.453125" style="26" customWidth="1"/>
    <col min="6402" max="6402" width="4.36328125" style="26" customWidth="1"/>
    <col min="6403" max="6404" width="2" style="26" customWidth="1"/>
    <col min="6405" max="6405" width="4.90625" style="26" customWidth="1"/>
    <col min="6406" max="6406" width="29.54296875" style="26" customWidth="1"/>
    <col min="6407" max="6407" width="2" style="26" customWidth="1"/>
    <col min="6408" max="6409" width="10" style="26" customWidth="1"/>
    <col min="6410" max="6656" width="8.6328125" style="26"/>
    <col min="6657" max="6657" width="12.453125" style="26" customWidth="1"/>
    <col min="6658" max="6658" width="4.36328125" style="26" customWidth="1"/>
    <col min="6659" max="6660" width="2" style="26" customWidth="1"/>
    <col min="6661" max="6661" width="4.90625" style="26" customWidth="1"/>
    <col min="6662" max="6662" width="29.54296875" style="26" customWidth="1"/>
    <col min="6663" max="6663" width="2" style="26" customWidth="1"/>
    <col min="6664" max="6665" width="10" style="26" customWidth="1"/>
    <col min="6666" max="6912" width="8.6328125" style="26"/>
    <col min="6913" max="6913" width="12.453125" style="26" customWidth="1"/>
    <col min="6914" max="6914" width="4.36328125" style="26" customWidth="1"/>
    <col min="6915" max="6916" width="2" style="26" customWidth="1"/>
    <col min="6917" max="6917" width="4.90625" style="26" customWidth="1"/>
    <col min="6918" max="6918" width="29.54296875" style="26" customWidth="1"/>
    <col min="6919" max="6919" width="2" style="26" customWidth="1"/>
    <col min="6920" max="6921" width="10" style="26" customWidth="1"/>
    <col min="6922" max="7168" width="8.6328125" style="26"/>
    <col min="7169" max="7169" width="12.453125" style="26" customWidth="1"/>
    <col min="7170" max="7170" width="4.36328125" style="26" customWidth="1"/>
    <col min="7171" max="7172" width="2" style="26" customWidth="1"/>
    <col min="7173" max="7173" width="4.90625" style="26" customWidth="1"/>
    <col min="7174" max="7174" width="29.54296875" style="26" customWidth="1"/>
    <col min="7175" max="7175" width="2" style="26" customWidth="1"/>
    <col min="7176" max="7177" width="10" style="26" customWidth="1"/>
    <col min="7178" max="7424" width="8.6328125" style="26"/>
    <col min="7425" max="7425" width="12.453125" style="26" customWidth="1"/>
    <col min="7426" max="7426" width="4.36328125" style="26" customWidth="1"/>
    <col min="7427" max="7428" width="2" style="26" customWidth="1"/>
    <col min="7429" max="7429" width="4.90625" style="26" customWidth="1"/>
    <col min="7430" max="7430" width="29.54296875" style="26" customWidth="1"/>
    <col min="7431" max="7431" width="2" style="26" customWidth="1"/>
    <col min="7432" max="7433" width="10" style="26" customWidth="1"/>
    <col min="7434" max="7680" width="8.6328125" style="26"/>
    <col min="7681" max="7681" width="12.453125" style="26" customWidth="1"/>
    <col min="7682" max="7682" width="4.36328125" style="26" customWidth="1"/>
    <col min="7683" max="7684" width="2" style="26" customWidth="1"/>
    <col min="7685" max="7685" width="4.90625" style="26" customWidth="1"/>
    <col min="7686" max="7686" width="29.54296875" style="26" customWidth="1"/>
    <col min="7687" max="7687" width="2" style="26" customWidth="1"/>
    <col min="7688" max="7689" width="10" style="26" customWidth="1"/>
    <col min="7690" max="7936" width="8.6328125" style="26"/>
    <col min="7937" max="7937" width="12.453125" style="26" customWidth="1"/>
    <col min="7938" max="7938" width="4.36328125" style="26" customWidth="1"/>
    <col min="7939" max="7940" width="2" style="26" customWidth="1"/>
    <col min="7941" max="7941" width="4.90625" style="26" customWidth="1"/>
    <col min="7942" max="7942" width="29.54296875" style="26" customWidth="1"/>
    <col min="7943" max="7943" width="2" style="26" customWidth="1"/>
    <col min="7944" max="7945" width="10" style="26" customWidth="1"/>
    <col min="7946" max="8192" width="8.6328125" style="26"/>
    <col min="8193" max="8193" width="12.453125" style="26" customWidth="1"/>
    <col min="8194" max="8194" width="4.36328125" style="26" customWidth="1"/>
    <col min="8195" max="8196" width="2" style="26" customWidth="1"/>
    <col min="8197" max="8197" width="4.90625" style="26" customWidth="1"/>
    <col min="8198" max="8198" width="29.54296875" style="26" customWidth="1"/>
    <col min="8199" max="8199" width="2" style="26" customWidth="1"/>
    <col min="8200" max="8201" width="10" style="26" customWidth="1"/>
    <col min="8202" max="8448" width="8.6328125" style="26"/>
    <col min="8449" max="8449" width="12.453125" style="26" customWidth="1"/>
    <col min="8450" max="8450" width="4.36328125" style="26" customWidth="1"/>
    <col min="8451" max="8452" width="2" style="26" customWidth="1"/>
    <col min="8453" max="8453" width="4.90625" style="26" customWidth="1"/>
    <col min="8454" max="8454" width="29.54296875" style="26" customWidth="1"/>
    <col min="8455" max="8455" width="2" style="26" customWidth="1"/>
    <col min="8456" max="8457" width="10" style="26" customWidth="1"/>
    <col min="8458" max="8704" width="8.6328125" style="26"/>
    <col min="8705" max="8705" width="12.453125" style="26" customWidth="1"/>
    <col min="8706" max="8706" width="4.36328125" style="26" customWidth="1"/>
    <col min="8707" max="8708" width="2" style="26" customWidth="1"/>
    <col min="8709" max="8709" width="4.90625" style="26" customWidth="1"/>
    <col min="8710" max="8710" width="29.54296875" style="26" customWidth="1"/>
    <col min="8711" max="8711" width="2" style="26" customWidth="1"/>
    <col min="8712" max="8713" width="10" style="26" customWidth="1"/>
    <col min="8714" max="8960" width="8.6328125" style="26"/>
    <col min="8961" max="8961" width="12.453125" style="26" customWidth="1"/>
    <col min="8962" max="8962" width="4.36328125" style="26" customWidth="1"/>
    <col min="8963" max="8964" width="2" style="26" customWidth="1"/>
    <col min="8965" max="8965" width="4.90625" style="26" customWidth="1"/>
    <col min="8966" max="8966" width="29.54296875" style="26" customWidth="1"/>
    <col min="8967" max="8967" width="2" style="26" customWidth="1"/>
    <col min="8968" max="8969" width="10" style="26" customWidth="1"/>
    <col min="8970" max="9216" width="8.6328125" style="26"/>
    <col min="9217" max="9217" width="12.453125" style="26" customWidth="1"/>
    <col min="9218" max="9218" width="4.36328125" style="26" customWidth="1"/>
    <col min="9219" max="9220" width="2" style="26" customWidth="1"/>
    <col min="9221" max="9221" width="4.90625" style="26" customWidth="1"/>
    <col min="9222" max="9222" width="29.54296875" style="26" customWidth="1"/>
    <col min="9223" max="9223" width="2" style="26" customWidth="1"/>
    <col min="9224" max="9225" width="10" style="26" customWidth="1"/>
    <col min="9226" max="9472" width="8.6328125" style="26"/>
    <col min="9473" max="9473" width="12.453125" style="26" customWidth="1"/>
    <col min="9474" max="9474" width="4.36328125" style="26" customWidth="1"/>
    <col min="9475" max="9476" width="2" style="26" customWidth="1"/>
    <col min="9477" max="9477" width="4.90625" style="26" customWidth="1"/>
    <col min="9478" max="9478" width="29.54296875" style="26" customWidth="1"/>
    <col min="9479" max="9479" width="2" style="26" customWidth="1"/>
    <col min="9480" max="9481" width="10" style="26" customWidth="1"/>
    <col min="9482" max="9728" width="8.6328125" style="26"/>
    <col min="9729" max="9729" width="12.453125" style="26" customWidth="1"/>
    <col min="9730" max="9730" width="4.36328125" style="26" customWidth="1"/>
    <col min="9731" max="9732" width="2" style="26" customWidth="1"/>
    <col min="9733" max="9733" width="4.90625" style="26" customWidth="1"/>
    <col min="9734" max="9734" width="29.54296875" style="26" customWidth="1"/>
    <col min="9735" max="9735" width="2" style="26" customWidth="1"/>
    <col min="9736" max="9737" width="10" style="26" customWidth="1"/>
    <col min="9738" max="9984" width="8.6328125" style="26"/>
    <col min="9985" max="9985" width="12.453125" style="26" customWidth="1"/>
    <col min="9986" max="9986" width="4.36328125" style="26" customWidth="1"/>
    <col min="9987" max="9988" width="2" style="26" customWidth="1"/>
    <col min="9989" max="9989" width="4.90625" style="26" customWidth="1"/>
    <col min="9990" max="9990" width="29.54296875" style="26" customWidth="1"/>
    <col min="9991" max="9991" width="2" style="26" customWidth="1"/>
    <col min="9992" max="9993" width="10" style="26" customWidth="1"/>
    <col min="9994" max="10240" width="8.6328125" style="26"/>
    <col min="10241" max="10241" width="12.453125" style="26" customWidth="1"/>
    <col min="10242" max="10242" width="4.36328125" style="26" customWidth="1"/>
    <col min="10243" max="10244" width="2" style="26" customWidth="1"/>
    <col min="10245" max="10245" width="4.90625" style="26" customWidth="1"/>
    <col min="10246" max="10246" width="29.54296875" style="26" customWidth="1"/>
    <col min="10247" max="10247" width="2" style="26" customWidth="1"/>
    <col min="10248" max="10249" width="10" style="26" customWidth="1"/>
    <col min="10250" max="10496" width="8.6328125" style="26"/>
    <col min="10497" max="10497" width="12.453125" style="26" customWidth="1"/>
    <col min="10498" max="10498" width="4.36328125" style="26" customWidth="1"/>
    <col min="10499" max="10500" width="2" style="26" customWidth="1"/>
    <col min="10501" max="10501" width="4.90625" style="26" customWidth="1"/>
    <col min="10502" max="10502" width="29.54296875" style="26" customWidth="1"/>
    <col min="10503" max="10503" width="2" style="26" customWidth="1"/>
    <col min="10504" max="10505" width="10" style="26" customWidth="1"/>
    <col min="10506" max="10752" width="8.6328125" style="26"/>
    <col min="10753" max="10753" width="12.453125" style="26" customWidth="1"/>
    <col min="10754" max="10754" width="4.36328125" style="26" customWidth="1"/>
    <col min="10755" max="10756" width="2" style="26" customWidth="1"/>
    <col min="10757" max="10757" width="4.90625" style="26" customWidth="1"/>
    <col min="10758" max="10758" width="29.54296875" style="26" customWidth="1"/>
    <col min="10759" max="10759" width="2" style="26" customWidth="1"/>
    <col min="10760" max="10761" width="10" style="26" customWidth="1"/>
    <col min="10762" max="11008" width="8.6328125" style="26"/>
    <col min="11009" max="11009" width="12.453125" style="26" customWidth="1"/>
    <col min="11010" max="11010" width="4.36328125" style="26" customWidth="1"/>
    <col min="11011" max="11012" width="2" style="26" customWidth="1"/>
    <col min="11013" max="11013" width="4.90625" style="26" customWidth="1"/>
    <col min="11014" max="11014" width="29.54296875" style="26" customWidth="1"/>
    <col min="11015" max="11015" width="2" style="26" customWidth="1"/>
    <col min="11016" max="11017" width="10" style="26" customWidth="1"/>
    <col min="11018" max="11264" width="8.6328125" style="26"/>
    <col min="11265" max="11265" width="12.453125" style="26" customWidth="1"/>
    <col min="11266" max="11266" width="4.36328125" style="26" customWidth="1"/>
    <col min="11267" max="11268" width="2" style="26" customWidth="1"/>
    <col min="11269" max="11269" width="4.90625" style="26" customWidth="1"/>
    <col min="11270" max="11270" width="29.54296875" style="26" customWidth="1"/>
    <col min="11271" max="11271" width="2" style="26" customWidth="1"/>
    <col min="11272" max="11273" width="10" style="26" customWidth="1"/>
    <col min="11274" max="11520" width="8.6328125" style="26"/>
    <col min="11521" max="11521" width="12.453125" style="26" customWidth="1"/>
    <col min="11522" max="11522" width="4.36328125" style="26" customWidth="1"/>
    <col min="11523" max="11524" width="2" style="26" customWidth="1"/>
    <col min="11525" max="11525" width="4.90625" style="26" customWidth="1"/>
    <col min="11526" max="11526" width="29.54296875" style="26" customWidth="1"/>
    <col min="11527" max="11527" width="2" style="26" customWidth="1"/>
    <col min="11528" max="11529" width="10" style="26" customWidth="1"/>
    <col min="11530" max="11776" width="8.6328125" style="26"/>
    <col min="11777" max="11777" width="12.453125" style="26" customWidth="1"/>
    <col min="11778" max="11778" width="4.36328125" style="26" customWidth="1"/>
    <col min="11779" max="11780" width="2" style="26" customWidth="1"/>
    <col min="11781" max="11781" width="4.90625" style="26" customWidth="1"/>
    <col min="11782" max="11782" width="29.54296875" style="26" customWidth="1"/>
    <col min="11783" max="11783" width="2" style="26" customWidth="1"/>
    <col min="11784" max="11785" width="10" style="26" customWidth="1"/>
    <col min="11786" max="12032" width="8.6328125" style="26"/>
    <col min="12033" max="12033" width="12.453125" style="26" customWidth="1"/>
    <col min="12034" max="12034" width="4.36328125" style="26" customWidth="1"/>
    <col min="12035" max="12036" width="2" style="26" customWidth="1"/>
    <col min="12037" max="12037" width="4.90625" style="26" customWidth="1"/>
    <col min="12038" max="12038" width="29.54296875" style="26" customWidth="1"/>
    <col min="12039" max="12039" width="2" style="26" customWidth="1"/>
    <col min="12040" max="12041" width="10" style="26" customWidth="1"/>
    <col min="12042" max="12288" width="8.6328125" style="26"/>
    <col min="12289" max="12289" width="12.453125" style="26" customWidth="1"/>
    <col min="12290" max="12290" width="4.36328125" style="26" customWidth="1"/>
    <col min="12291" max="12292" width="2" style="26" customWidth="1"/>
    <col min="12293" max="12293" width="4.90625" style="26" customWidth="1"/>
    <col min="12294" max="12294" width="29.54296875" style="26" customWidth="1"/>
    <col min="12295" max="12295" width="2" style="26" customWidth="1"/>
    <col min="12296" max="12297" width="10" style="26" customWidth="1"/>
    <col min="12298" max="12544" width="8.6328125" style="26"/>
    <col min="12545" max="12545" width="12.453125" style="26" customWidth="1"/>
    <col min="12546" max="12546" width="4.36328125" style="26" customWidth="1"/>
    <col min="12547" max="12548" width="2" style="26" customWidth="1"/>
    <col min="12549" max="12549" width="4.90625" style="26" customWidth="1"/>
    <col min="12550" max="12550" width="29.54296875" style="26" customWidth="1"/>
    <col min="12551" max="12551" width="2" style="26" customWidth="1"/>
    <col min="12552" max="12553" width="10" style="26" customWidth="1"/>
    <col min="12554" max="12800" width="8.6328125" style="26"/>
    <col min="12801" max="12801" width="12.453125" style="26" customWidth="1"/>
    <col min="12802" max="12802" width="4.36328125" style="26" customWidth="1"/>
    <col min="12803" max="12804" width="2" style="26" customWidth="1"/>
    <col min="12805" max="12805" width="4.90625" style="26" customWidth="1"/>
    <col min="12806" max="12806" width="29.54296875" style="26" customWidth="1"/>
    <col min="12807" max="12807" width="2" style="26" customWidth="1"/>
    <col min="12808" max="12809" width="10" style="26" customWidth="1"/>
    <col min="12810" max="13056" width="8.6328125" style="26"/>
    <col min="13057" max="13057" width="12.453125" style="26" customWidth="1"/>
    <col min="13058" max="13058" width="4.36328125" style="26" customWidth="1"/>
    <col min="13059" max="13060" width="2" style="26" customWidth="1"/>
    <col min="13061" max="13061" width="4.90625" style="26" customWidth="1"/>
    <col min="13062" max="13062" width="29.54296875" style="26" customWidth="1"/>
    <col min="13063" max="13063" width="2" style="26" customWidth="1"/>
    <col min="13064" max="13065" width="10" style="26" customWidth="1"/>
    <col min="13066" max="13312" width="8.6328125" style="26"/>
    <col min="13313" max="13313" width="12.453125" style="26" customWidth="1"/>
    <col min="13314" max="13314" width="4.36328125" style="26" customWidth="1"/>
    <col min="13315" max="13316" width="2" style="26" customWidth="1"/>
    <col min="13317" max="13317" width="4.90625" style="26" customWidth="1"/>
    <col min="13318" max="13318" width="29.54296875" style="26" customWidth="1"/>
    <col min="13319" max="13319" width="2" style="26" customWidth="1"/>
    <col min="13320" max="13321" width="10" style="26" customWidth="1"/>
    <col min="13322" max="13568" width="8.6328125" style="26"/>
    <col min="13569" max="13569" width="12.453125" style="26" customWidth="1"/>
    <col min="13570" max="13570" width="4.36328125" style="26" customWidth="1"/>
    <col min="13571" max="13572" width="2" style="26" customWidth="1"/>
    <col min="13573" max="13573" width="4.90625" style="26" customWidth="1"/>
    <col min="13574" max="13574" width="29.54296875" style="26" customWidth="1"/>
    <col min="13575" max="13575" width="2" style="26" customWidth="1"/>
    <col min="13576" max="13577" width="10" style="26" customWidth="1"/>
    <col min="13578" max="13824" width="8.6328125" style="26"/>
    <col min="13825" max="13825" width="12.453125" style="26" customWidth="1"/>
    <col min="13826" max="13826" width="4.36328125" style="26" customWidth="1"/>
    <col min="13827" max="13828" width="2" style="26" customWidth="1"/>
    <col min="13829" max="13829" width="4.90625" style="26" customWidth="1"/>
    <col min="13830" max="13830" width="29.54296875" style="26" customWidth="1"/>
    <col min="13831" max="13831" width="2" style="26" customWidth="1"/>
    <col min="13832" max="13833" width="10" style="26" customWidth="1"/>
    <col min="13834" max="14080" width="8.6328125" style="26"/>
    <col min="14081" max="14081" width="12.453125" style="26" customWidth="1"/>
    <col min="14082" max="14082" width="4.36328125" style="26" customWidth="1"/>
    <col min="14083" max="14084" width="2" style="26" customWidth="1"/>
    <col min="14085" max="14085" width="4.90625" style="26" customWidth="1"/>
    <col min="14086" max="14086" width="29.54296875" style="26" customWidth="1"/>
    <col min="14087" max="14087" width="2" style="26" customWidth="1"/>
    <col min="14088" max="14089" width="10" style="26" customWidth="1"/>
    <col min="14090" max="14336" width="8.6328125" style="26"/>
    <col min="14337" max="14337" width="12.453125" style="26" customWidth="1"/>
    <col min="14338" max="14338" width="4.36328125" style="26" customWidth="1"/>
    <col min="14339" max="14340" width="2" style="26" customWidth="1"/>
    <col min="14341" max="14341" width="4.90625" style="26" customWidth="1"/>
    <col min="14342" max="14342" width="29.54296875" style="26" customWidth="1"/>
    <col min="14343" max="14343" width="2" style="26" customWidth="1"/>
    <col min="14344" max="14345" width="10" style="26" customWidth="1"/>
    <col min="14346" max="14592" width="8.6328125" style="26"/>
    <col min="14593" max="14593" width="12.453125" style="26" customWidth="1"/>
    <col min="14594" max="14594" width="4.36328125" style="26" customWidth="1"/>
    <col min="14595" max="14596" width="2" style="26" customWidth="1"/>
    <col min="14597" max="14597" width="4.90625" style="26" customWidth="1"/>
    <col min="14598" max="14598" width="29.54296875" style="26" customWidth="1"/>
    <col min="14599" max="14599" width="2" style="26" customWidth="1"/>
    <col min="14600" max="14601" width="10" style="26" customWidth="1"/>
    <col min="14602" max="14848" width="8.6328125" style="26"/>
    <col min="14849" max="14849" width="12.453125" style="26" customWidth="1"/>
    <col min="14850" max="14850" width="4.36328125" style="26" customWidth="1"/>
    <col min="14851" max="14852" width="2" style="26" customWidth="1"/>
    <col min="14853" max="14853" width="4.90625" style="26" customWidth="1"/>
    <col min="14854" max="14854" width="29.54296875" style="26" customWidth="1"/>
    <col min="14855" max="14855" width="2" style="26" customWidth="1"/>
    <col min="14856" max="14857" width="10" style="26" customWidth="1"/>
    <col min="14858" max="15104" width="8.6328125" style="26"/>
    <col min="15105" max="15105" width="12.453125" style="26" customWidth="1"/>
    <col min="15106" max="15106" width="4.36328125" style="26" customWidth="1"/>
    <col min="15107" max="15108" width="2" style="26" customWidth="1"/>
    <col min="15109" max="15109" width="4.90625" style="26" customWidth="1"/>
    <col min="15110" max="15110" width="29.54296875" style="26" customWidth="1"/>
    <col min="15111" max="15111" width="2" style="26" customWidth="1"/>
    <col min="15112" max="15113" width="10" style="26" customWidth="1"/>
    <col min="15114" max="15360" width="8.6328125" style="26"/>
    <col min="15361" max="15361" width="12.453125" style="26" customWidth="1"/>
    <col min="15362" max="15362" width="4.36328125" style="26" customWidth="1"/>
    <col min="15363" max="15364" width="2" style="26" customWidth="1"/>
    <col min="15365" max="15365" width="4.90625" style="26" customWidth="1"/>
    <col min="15366" max="15366" width="29.54296875" style="26" customWidth="1"/>
    <col min="15367" max="15367" width="2" style="26" customWidth="1"/>
    <col min="15368" max="15369" width="10" style="26" customWidth="1"/>
    <col min="15370" max="15616" width="8.6328125" style="26"/>
    <col min="15617" max="15617" width="12.453125" style="26" customWidth="1"/>
    <col min="15618" max="15618" width="4.36328125" style="26" customWidth="1"/>
    <col min="15619" max="15620" width="2" style="26" customWidth="1"/>
    <col min="15621" max="15621" width="4.90625" style="26" customWidth="1"/>
    <col min="15622" max="15622" width="29.54296875" style="26" customWidth="1"/>
    <col min="15623" max="15623" width="2" style="26" customWidth="1"/>
    <col min="15624" max="15625" width="10" style="26" customWidth="1"/>
    <col min="15626" max="15872" width="8.6328125" style="26"/>
    <col min="15873" max="15873" width="12.453125" style="26" customWidth="1"/>
    <col min="15874" max="15874" width="4.36328125" style="26" customWidth="1"/>
    <col min="15875" max="15876" width="2" style="26" customWidth="1"/>
    <col min="15877" max="15877" width="4.90625" style="26" customWidth="1"/>
    <col min="15878" max="15878" width="29.54296875" style="26" customWidth="1"/>
    <col min="15879" max="15879" width="2" style="26" customWidth="1"/>
    <col min="15880" max="15881" width="10" style="26" customWidth="1"/>
    <col min="15882" max="16128" width="8.6328125" style="26"/>
    <col min="16129" max="16129" width="12.453125" style="26" customWidth="1"/>
    <col min="16130" max="16130" width="4.36328125" style="26" customWidth="1"/>
    <col min="16131" max="16132" width="2" style="26" customWidth="1"/>
    <col min="16133" max="16133" width="4.90625" style="26" customWidth="1"/>
    <col min="16134" max="16134" width="29.54296875" style="26" customWidth="1"/>
    <col min="16135" max="16135" width="2" style="26" customWidth="1"/>
    <col min="16136" max="16137" width="10" style="26" customWidth="1"/>
    <col min="16138" max="16384" width="8.6328125" style="26"/>
  </cols>
  <sheetData>
    <row r="1" spans="1:8" ht="14.25" customHeight="1">
      <c r="A1" s="59" t="s">
        <v>137</v>
      </c>
      <c r="B1" s="59"/>
      <c r="C1" s="59"/>
      <c r="D1" s="59"/>
      <c r="E1" s="59"/>
      <c r="F1" s="59"/>
      <c r="G1" s="59"/>
      <c r="H1" s="59"/>
    </row>
    <row r="2" spans="1:8">
      <c r="A2" s="59" t="s">
        <v>138</v>
      </c>
      <c r="B2" s="59"/>
      <c r="C2" s="59"/>
      <c r="D2" s="59"/>
      <c r="E2" s="59"/>
      <c r="F2" s="59"/>
      <c r="G2" s="59"/>
      <c r="H2" s="59"/>
    </row>
    <row r="3" spans="1:8">
      <c r="A3" s="60" t="s">
        <v>169</v>
      </c>
      <c r="B3" s="60"/>
      <c r="C3" s="60"/>
      <c r="D3" s="60"/>
      <c r="E3" s="60"/>
      <c r="F3" s="60"/>
      <c r="G3" s="60"/>
      <c r="H3" s="60"/>
    </row>
    <row r="4" spans="1:8">
      <c r="F4" s="27"/>
      <c r="H4" s="28" t="s">
        <v>139</v>
      </c>
    </row>
    <row r="5" spans="1:8">
      <c r="A5" s="29"/>
      <c r="B5" s="29"/>
      <c r="C5" s="30"/>
      <c r="D5" s="29"/>
      <c r="E5" s="29"/>
      <c r="F5" s="29"/>
      <c r="G5" s="29"/>
      <c r="H5" s="29"/>
    </row>
    <row r="6" spans="1:8" ht="60.75" customHeight="1">
      <c r="B6" s="31" t="s">
        <v>140</v>
      </c>
      <c r="C6" s="32" t="s">
        <v>141</v>
      </c>
      <c r="D6" s="32" t="s">
        <v>142</v>
      </c>
      <c r="E6" s="32" t="s">
        <v>143</v>
      </c>
      <c r="F6" s="32" t="s">
        <v>144</v>
      </c>
      <c r="G6" s="32" t="s">
        <v>145</v>
      </c>
      <c r="H6" s="26"/>
    </row>
    <row r="7" spans="1:8" ht="15" customHeight="1">
      <c r="B7" s="33"/>
      <c r="C7" s="34" t="s">
        <v>146</v>
      </c>
      <c r="D7" s="35" t="s">
        <v>147</v>
      </c>
      <c r="E7" s="35" t="s">
        <v>148</v>
      </c>
      <c r="F7" s="35" t="s">
        <v>149</v>
      </c>
      <c r="G7" s="35" t="s">
        <v>150</v>
      </c>
      <c r="H7" s="26"/>
    </row>
    <row r="8" spans="1:8" ht="15" customHeight="1">
      <c r="B8" s="36">
        <v>1</v>
      </c>
      <c r="C8" s="37" t="s">
        <v>151</v>
      </c>
      <c r="D8" s="38">
        <f>+'Page 261-RL'!C11</f>
        <v>49673</v>
      </c>
      <c r="E8" s="39" t="s">
        <v>152</v>
      </c>
      <c r="F8" s="40">
        <v>0.12706661096257854</v>
      </c>
      <c r="G8" s="41">
        <f t="shared" ref="G8:G18" si="0">F8*D8</f>
        <v>6311.7797663441643</v>
      </c>
      <c r="H8" s="26"/>
    </row>
    <row r="9" spans="1:8" ht="15" customHeight="1">
      <c r="B9" s="36">
        <v>2</v>
      </c>
      <c r="C9" s="37" t="s">
        <v>153</v>
      </c>
      <c r="D9" s="38">
        <f>+'Page 261-RL'!C12</f>
        <v>73930</v>
      </c>
      <c r="E9" s="39" t="s">
        <v>154</v>
      </c>
      <c r="F9" s="40">
        <v>0</v>
      </c>
      <c r="G9" s="43">
        <f t="shared" si="0"/>
        <v>0</v>
      </c>
      <c r="H9" s="26"/>
    </row>
    <row r="10" spans="1:8" ht="15" customHeight="1">
      <c r="B10" s="36">
        <v>3</v>
      </c>
      <c r="C10" s="37" t="s">
        <v>155</v>
      </c>
      <c r="D10" s="38">
        <v>0</v>
      </c>
      <c r="E10" s="39" t="s">
        <v>152</v>
      </c>
      <c r="F10" s="40">
        <v>0.12706661096257854</v>
      </c>
      <c r="G10" s="43">
        <f t="shared" si="0"/>
        <v>0</v>
      </c>
      <c r="H10" s="26"/>
    </row>
    <row r="11" spans="1:8" ht="15" customHeight="1">
      <c r="B11" s="36">
        <v>4</v>
      </c>
      <c r="C11" s="37" t="s">
        <v>156</v>
      </c>
      <c r="D11" s="38">
        <f>+'Page 261-RL'!C13</f>
        <v>15534</v>
      </c>
      <c r="E11" s="39" t="s">
        <v>152</v>
      </c>
      <c r="F11" s="40">
        <v>0.12706661096257854</v>
      </c>
      <c r="G11" s="43">
        <f t="shared" si="0"/>
        <v>1973.8527346926951</v>
      </c>
      <c r="H11" s="26"/>
    </row>
    <row r="12" spans="1:8" ht="15" customHeight="1">
      <c r="B12" s="36">
        <v>5</v>
      </c>
      <c r="C12" s="37" t="s">
        <v>157</v>
      </c>
      <c r="D12" s="38">
        <f>+'Page 261-RL'!C9</f>
        <v>343</v>
      </c>
      <c r="E12" s="39" t="s">
        <v>154</v>
      </c>
      <c r="F12" s="40">
        <v>0</v>
      </c>
      <c r="G12" s="43">
        <f t="shared" si="0"/>
        <v>0</v>
      </c>
      <c r="H12" s="26"/>
    </row>
    <row r="13" spans="1:8" ht="15" customHeight="1">
      <c r="B13" s="36">
        <v>6</v>
      </c>
      <c r="C13" s="37" t="s">
        <v>158</v>
      </c>
      <c r="D13" s="38">
        <f>+'Page 261-RL'!C14</f>
        <v>-34640</v>
      </c>
      <c r="E13" s="39" t="s">
        <v>152</v>
      </c>
      <c r="F13" s="40">
        <v>0.12706661096257854</v>
      </c>
      <c r="G13" s="43">
        <f t="shared" si="0"/>
        <v>-4401.5874037437206</v>
      </c>
      <c r="H13" s="26"/>
    </row>
    <row r="14" spans="1:8" ht="15" customHeight="1">
      <c r="B14" s="36">
        <v>7</v>
      </c>
      <c r="C14" s="37" t="s">
        <v>159</v>
      </c>
      <c r="D14" s="38">
        <f>+'Page 261-RL'!C16</f>
        <v>31682</v>
      </c>
      <c r="E14" s="39" t="s">
        <v>160</v>
      </c>
      <c r="F14" s="40">
        <v>0.21540035426453175</v>
      </c>
      <c r="G14" s="43">
        <f t="shared" si="0"/>
        <v>6824.3140238088945</v>
      </c>
      <c r="H14" s="26"/>
    </row>
    <row r="15" spans="1:8" ht="15" customHeight="1">
      <c r="B15" s="36">
        <v>8</v>
      </c>
      <c r="C15" s="44" t="s">
        <v>161</v>
      </c>
      <c r="D15" s="42"/>
      <c r="E15" s="39" t="s">
        <v>152</v>
      </c>
      <c r="F15" s="40">
        <v>0.12706661096257854</v>
      </c>
      <c r="G15" s="43">
        <f t="shared" si="0"/>
        <v>0</v>
      </c>
      <c r="H15" s="26"/>
    </row>
    <row r="16" spans="1:8" ht="15" customHeight="1">
      <c r="B16" s="36">
        <v>9</v>
      </c>
      <c r="C16" s="44" t="s">
        <v>162</v>
      </c>
      <c r="D16" s="42"/>
      <c r="E16" s="39" t="s">
        <v>152</v>
      </c>
      <c r="F16" s="40">
        <v>0.12706661096257854</v>
      </c>
      <c r="G16" s="43">
        <f t="shared" si="0"/>
        <v>0</v>
      </c>
      <c r="H16" s="26"/>
    </row>
    <row r="17" spans="2:8" ht="15" customHeight="1">
      <c r="B17" s="36">
        <v>10</v>
      </c>
      <c r="C17" s="44" t="s">
        <v>163</v>
      </c>
      <c r="D17" s="42"/>
      <c r="E17" s="39" t="s">
        <v>152</v>
      </c>
      <c r="F17" s="40">
        <v>0.12706661096257854</v>
      </c>
      <c r="G17" s="43">
        <f t="shared" si="0"/>
        <v>0</v>
      </c>
      <c r="H17" s="26"/>
    </row>
    <row r="18" spans="2:8" ht="15" customHeight="1">
      <c r="B18" s="36" t="s">
        <v>164</v>
      </c>
      <c r="C18" s="42"/>
      <c r="D18" s="42"/>
      <c r="E18" s="42"/>
      <c r="F18" s="40">
        <v>0</v>
      </c>
      <c r="G18" s="43">
        <f t="shared" si="0"/>
        <v>0</v>
      </c>
      <c r="H18" s="26"/>
    </row>
    <row r="19" spans="2:8">
      <c r="B19" s="36">
        <v>50</v>
      </c>
      <c r="C19" s="45" t="s">
        <v>9</v>
      </c>
      <c r="D19" s="46" t="s">
        <v>165</v>
      </c>
      <c r="E19" s="46"/>
      <c r="F19" s="47"/>
      <c r="G19" s="48">
        <f>SUM(G8:G18)</f>
        <v>10708.359121102034</v>
      </c>
      <c r="H19" s="49"/>
    </row>
    <row r="20" spans="2:8">
      <c r="B20" s="36"/>
      <c r="H20" s="49"/>
    </row>
    <row r="21" spans="2:8">
      <c r="B21" s="36"/>
      <c r="H21" s="49"/>
    </row>
    <row r="22" spans="2:8">
      <c r="B22" s="50" t="s">
        <v>166</v>
      </c>
      <c r="H22" s="49"/>
    </row>
    <row r="23" spans="2:8">
      <c r="B23" s="36" t="s">
        <v>99</v>
      </c>
      <c r="C23" s="26" t="s">
        <v>167</v>
      </c>
      <c r="H23" s="49"/>
    </row>
    <row r="24" spans="2:8" ht="12.75" customHeight="1">
      <c r="B24" s="36" t="s">
        <v>101</v>
      </c>
      <c r="C24" s="61" t="s">
        <v>168</v>
      </c>
      <c r="D24" s="61"/>
      <c r="E24" s="61"/>
      <c r="F24" s="61"/>
      <c r="G24" s="61"/>
      <c r="H24" s="61"/>
    </row>
    <row r="25" spans="2:8">
      <c r="B25" s="36"/>
      <c r="C25" s="61"/>
      <c r="D25" s="61"/>
      <c r="E25" s="61"/>
      <c r="F25" s="61"/>
      <c r="G25" s="61"/>
      <c r="H25" s="61"/>
    </row>
    <row r="26" spans="2:8">
      <c r="B26" s="36"/>
      <c r="C26" s="61"/>
      <c r="D26" s="61"/>
      <c r="E26" s="61"/>
      <c r="F26" s="61"/>
      <c r="G26" s="61"/>
      <c r="H26" s="61"/>
    </row>
    <row r="27" spans="2:8">
      <c r="B27" s="36"/>
      <c r="C27" s="61"/>
      <c r="D27" s="61"/>
      <c r="E27" s="61"/>
      <c r="F27" s="61"/>
      <c r="G27" s="61"/>
      <c r="H27" s="61"/>
    </row>
    <row r="28" spans="2:8">
      <c r="B28" s="36"/>
      <c r="C28" s="61"/>
      <c r="D28" s="61"/>
      <c r="E28" s="61"/>
      <c r="F28" s="61"/>
      <c r="G28" s="61"/>
      <c r="H28" s="61"/>
    </row>
    <row r="29" spans="2:8">
      <c r="B29" s="36"/>
      <c r="C29" s="61"/>
      <c r="D29" s="61"/>
      <c r="E29" s="61"/>
      <c r="F29" s="61"/>
      <c r="G29" s="61"/>
      <c r="H29" s="61"/>
    </row>
    <row r="30" spans="2:8">
      <c r="B30" s="36"/>
      <c r="C30" s="61"/>
      <c r="D30" s="61"/>
      <c r="E30" s="61"/>
      <c r="F30" s="61"/>
      <c r="G30" s="61"/>
      <c r="H30" s="61"/>
    </row>
    <row r="31" spans="2:8">
      <c r="B31" s="36"/>
      <c r="C31" s="61"/>
      <c r="D31" s="61"/>
      <c r="E31" s="61"/>
      <c r="F31" s="61"/>
      <c r="G31" s="61"/>
      <c r="H31" s="61"/>
    </row>
    <row r="32" spans="2:8">
      <c r="B32" s="36"/>
      <c r="C32" s="61"/>
      <c r="D32" s="61"/>
      <c r="E32" s="61"/>
      <c r="F32" s="61"/>
      <c r="G32" s="61"/>
      <c r="H32" s="61"/>
    </row>
    <row r="33" spans="2:8">
      <c r="B33" s="36"/>
      <c r="C33" s="61"/>
      <c r="D33" s="61"/>
      <c r="E33" s="61"/>
      <c r="F33" s="61"/>
      <c r="G33" s="61"/>
      <c r="H33" s="61"/>
    </row>
    <row r="34" spans="2:8" ht="47.25" customHeight="1">
      <c r="C34" s="61"/>
      <c r="D34" s="61"/>
      <c r="E34" s="61"/>
      <c r="F34" s="61"/>
      <c r="G34" s="61"/>
      <c r="H34" s="61"/>
    </row>
  </sheetData>
  <mergeCells count="4">
    <mergeCell ref="A1:H1"/>
    <mergeCell ref="A2:H2"/>
    <mergeCell ref="A3:H3"/>
    <mergeCell ref="C24:H34"/>
  </mergeCells>
  <printOptions horizontalCentered="1"/>
  <pageMargins left="0.75" right="0.75" top="1" bottom="1" header="0.5" footer="0.5"/>
  <pageSetup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9BE6A-5DFD-402F-B476-B12363D3E490}">
  <dimension ref="B1:Q68"/>
  <sheetViews>
    <sheetView workbookViewId="0">
      <selection activeCell="C25" sqref="C25"/>
    </sheetView>
  </sheetViews>
  <sheetFormatPr defaultRowHeight="14.5"/>
  <cols>
    <col min="2" max="2" width="42.453125" bestFit="1" customWidth="1"/>
    <col min="3" max="3" width="19.453125" bestFit="1" customWidth="1"/>
    <col min="4" max="4" width="15.81640625" bestFit="1" customWidth="1"/>
    <col min="5" max="5" width="15.08984375" bestFit="1" customWidth="1"/>
    <col min="7" max="7" width="5.54296875" bestFit="1" customWidth="1"/>
    <col min="10" max="10" width="37.6328125" bestFit="1" customWidth="1"/>
    <col min="11" max="11" width="2.1796875" bestFit="1" customWidth="1"/>
    <col min="12" max="12" width="14.81640625" bestFit="1" customWidth="1"/>
    <col min="13" max="13" width="14.08984375" bestFit="1" customWidth="1"/>
    <col min="14" max="14" width="14.81640625" bestFit="1" customWidth="1"/>
    <col min="17" max="17" width="9.90625" bestFit="1" customWidth="1"/>
  </cols>
  <sheetData>
    <row r="1" spans="2:17">
      <c r="G1" s="10"/>
    </row>
    <row r="2" spans="2:17">
      <c r="G2" s="10"/>
    </row>
    <row r="3" spans="2:17">
      <c r="B3" s="18" t="s">
        <v>92</v>
      </c>
      <c r="C3" s="53" t="s">
        <v>93</v>
      </c>
      <c r="D3" s="53" t="s">
        <v>94</v>
      </c>
      <c r="E3" s="53" t="s">
        <v>95</v>
      </c>
      <c r="G3" s="10" t="s">
        <v>96</v>
      </c>
      <c r="J3" s="11"/>
    </row>
    <row r="4" spans="2:17">
      <c r="B4" s="52" t="s">
        <v>19</v>
      </c>
      <c r="C4" s="55">
        <f>+'CP Report'!B13</f>
        <v>-10734</v>
      </c>
      <c r="D4" s="55">
        <f>+'CP Report'!B13</f>
        <v>-10734</v>
      </c>
      <c r="E4" s="55">
        <v>0</v>
      </c>
      <c r="G4" s="10" t="s">
        <v>97</v>
      </c>
      <c r="J4" s="11"/>
      <c r="K4" s="10"/>
      <c r="L4" s="14" t="s">
        <v>94</v>
      </c>
      <c r="M4" s="15" t="s">
        <v>95</v>
      </c>
      <c r="N4" s="15" t="s">
        <v>9</v>
      </c>
    </row>
    <row r="5" spans="2:17">
      <c r="B5" s="12" t="s">
        <v>20</v>
      </c>
      <c r="C5" s="56">
        <f>+'CP Report'!B14</f>
        <v>-204098</v>
      </c>
      <c r="D5" s="56">
        <f>+'CP Report'!B14</f>
        <v>-204098</v>
      </c>
      <c r="E5" s="56">
        <v>0</v>
      </c>
      <c r="G5" s="10" t="s">
        <v>97</v>
      </c>
      <c r="J5" s="16" t="s">
        <v>98</v>
      </c>
      <c r="K5" s="10" t="s">
        <v>99</v>
      </c>
      <c r="L5" s="13">
        <f>SUM(D9:D13,D41,D48,D50:D52,D61,D43)</f>
        <v>0</v>
      </c>
      <c r="M5" s="13">
        <f>SUM(E9:E13,E41,E48,E50:E52,E61,E43)</f>
        <v>3117609</v>
      </c>
      <c r="N5" s="17">
        <f t="shared" ref="N5:N10" si="0">SUM(L5:M5)</f>
        <v>3117609</v>
      </c>
      <c r="P5" s="18"/>
      <c r="Q5" t="s">
        <v>95</v>
      </c>
    </row>
    <row r="6" spans="2:17">
      <c r="B6" s="52" t="s">
        <v>23</v>
      </c>
      <c r="C6" s="55">
        <v>0</v>
      </c>
      <c r="D6" s="55">
        <v>0</v>
      </c>
      <c r="E6" s="55">
        <v>0</v>
      </c>
      <c r="G6" s="10" t="s">
        <v>97</v>
      </c>
      <c r="J6" s="16" t="s">
        <v>100</v>
      </c>
      <c r="K6" s="10" t="s">
        <v>101</v>
      </c>
      <c r="L6" s="13">
        <v>0</v>
      </c>
      <c r="M6" s="13">
        <v>0</v>
      </c>
      <c r="N6" s="9">
        <f t="shared" si="0"/>
        <v>0</v>
      </c>
      <c r="P6" s="19"/>
      <c r="Q6" t="s">
        <v>94</v>
      </c>
    </row>
    <row r="7" spans="2:17">
      <c r="B7" s="12" t="s">
        <v>102</v>
      </c>
      <c r="C7" s="56">
        <v>0</v>
      </c>
      <c r="D7" s="56">
        <v>0</v>
      </c>
      <c r="E7" s="56">
        <v>0</v>
      </c>
      <c r="G7" s="10" t="s">
        <v>97</v>
      </c>
      <c r="J7" s="16" t="s">
        <v>100</v>
      </c>
      <c r="K7" s="10" t="s">
        <v>103</v>
      </c>
      <c r="L7" s="13">
        <v>0</v>
      </c>
      <c r="M7" s="13">
        <v>0</v>
      </c>
      <c r="N7" s="19">
        <f t="shared" si="0"/>
        <v>0</v>
      </c>
    </row>
    <row r="8" spans="2:17">
      <c r="B8" s="52" t="s">
        <v>24</v>
      </c>
      <c r="C8" s="55">
        <f>+'CP Report'!B19</f>
        <v>5716111</v>
      </c>
      <c r="D8" s="55">
        <v>0</v>
      </c>
      <c r="E8" s="55">
        <f>+'CP Report'!B19</f>
        <v>5716111</v>
      </c>
      <c r="G8" s="10" t="s">
        <v>97</v>
      </c>
      <c r="J8" s="16" t="s">
        <v>104</v>
      </c>
      <c r="K8" s="10" t="s">
        <v>105</v>
      </c>
      <c r="L8" s="13">
        <f>SUM(D31:D32,D46,D53)</f>
        <v>-553124</v>
      </c>
      <c r="M8" s="13">
        <f>SUM(E31:E32,E46,E53)</f>
        <v>0</v>
      </c>
      <c r="N8" s="19">
        <f t="shared" si="0"/>
        <v>-553124</v>
      </c>
    </row>
    <row r="9" spans="2:17">
      <c r="B9" s="12" t="s">
        <v>34</v>
      </c>
      <c r="C9" s="57">
        <f>+'CP Report'!B32</f>
        <v>343</v>
      </c>
      <c r="D9" s="56">
        <v>0</v>
      </c>
      <c r="E9" s="56">
        <f>+'CP Report'!B32</f>
        <v>343</v>
      </c>
      <c r="G9" s="10" t="s">
        <v>99</v>
      </c>
      <c r="J9" s="16" t="s">
        <v>106</v>
      </c>
      <c r="K9" s="10" t="s">
        <v>97</v>
      </c>
      <c r="L9" s="13">
        <f>SUM(D4:D8,D16:D25,D47,D63)</f>
        <v>-29268030</v>
      </c>
      <c r="M9" s="13">
        <f>SUM(E4:E8,E16:E25,E47,E63)</f>
        <v>14124263</v>
      </c>
      <c r="N9" s="19">
        <f t="shared" si="0"/>
        <v>-15143767</v>
      </c>
    </row>
    <row r="10" spans="2:17">
      <c r="B10" s="52" t="s">
        <v>107</v>
      </c>
      <c r="C10" s="57">
        <v>0</v>
      </c>
      <c r="D10" s="55">
        <v>0</v>
      </c>
      <c r="E10" s="55">
        <v>0</v>
      </c>
      <c r="G10" s="10" t="s">
        <v>99</v>
      </c>
      <c r="J10" s="16" t="s">
        <v>108</v>
      </c>
      <c r="K10" s="10" t="s">
        <v>109</v>
      </c>
      <c r="L10" s="13">
        <f>SUM(D26:D28,D33:D34)</f>
        <v>0</v>
      </c>
      <c r="M10" s="13">
        <f>SUM(E26:E28,E33:E34)</f>
        <v>448541</v>
      </c>
      <c r="N10" s="17">
        <f t="shared" si="0"/>
        <v>448541</v>
      </c>
    </row>
    <row r="11" spans="2:17">
      <c r="B11" s="12" t="s">
        <v>35</v>
      </c>
      <c r="C11" s="57">
        <f>+'CP Report'!B33</f>
        <v>49673</v>
      </c>
      <c r="D11" s="56">
        <v>0</v>
      </c>
      <c r="E11" s="56">
        <f>+'CP Report'!B33</f>
        <v>49673</v>
      </c>
      <c r="G11" s="10" t="s">
        <v>99</v>
      </c>
      <c r="J11" s="20"/>
      <c r="K11" s="10"/>
      <c r="L11" s="13"/>
      <c r="M11" s="13"/>
      <c r="N11" s="9"/>
    </row>
    <row r="12" spans="2:17">
      <c r="B12" s="52" t="s">
        <v>36</v>
      </c>
      <c r="C12" s="57">
        <f>+'CP Report'!B34</f>
        <v>73930</v>
      </c>
      <c r="D12" s="55">
        <v>0</v>
      </c>
      <c r="E12" s="55">
        <f>+'CP Report'!B34</f>
        <v>73930</v>
      </c>
      <c r="G12" s="10" t="s">
        <v>99</v>
      </c>
      <c r="J12" s="20" t="s">
        <v>110</v>
      </c>
      <c r="K12" s="10" t="s">
        <v>111</v>
      </c>
      <c r="L12" s="13">
        <f>SUM(D14)</f>
        <v>-34640</v>
      </c>
      <c r="M12" s="13">
        <f>SUM(E14)</f>
        <v>0</v>
      </c>
      <c r="N12" s="19">
        <f t="shared" ref="N12:N17" si="1">SUM(L12:M12)</f>
        <v>-34640</v>
      </c>
    </row>
    <row r="13" spans="2:17">
      <c r="B13" s="12" t="s">
        <v>37</v>
      </c>
      <c r="C13" s="57">
        <f>+'CP Report'!B35</f>
        <v>15534</v>
      </c>
      <c r="D13" s="56">
        <v>0</v>
      </c>
      <c r="E13" s="56">
        <f>+'CP Report'!B35</f>
        <v>15534</v>
      </c>
      <c r="G13" s="10" t="s">
        <v>99</v>
      </c>
      <c r="J13" s="16" t="s">
        <v>112</v>
      </c>
      <c r="K13" s="10" t="s">
        <v>113</v>
      </c>
      <c r="L13" s="13">
        <f>SUM(D42,D49,D60)</f>
        <v>-644307</v>
      </c>
      <c r="M13" s="13">
        <f>SUM(E42,E49,E60)</f>
        <v>0</v>
      </c>
      <c r="N13" s="19">
        <f t="shared" si="1"/>
        <v>-644307</v>
      </c>
    </row>
    <row r="14" spans="2:17">
      <c r="B14" s="52" t="s">
        <v>38</v>
      </c>
      <c r="C14" s="57">
        <f>+'CP Report'!B36</f>
        <v>-34640</v>
      </c>
      <c r="D14" s="55">
        <f>+'CP Report'!B36</f>
        <v>-34640</v>
      </c>
      <c r="E14" s="55">
        <v>0</v>
      </c>
      <c r="G14" s="10" t="s">
        <v>111</v>
      </c>
      <c r="J14" s="16" t="s">
        <v>114</v>
      </c>
      <c r="K14" s="10" t="s">
        <v>115</v>
      </c>
      <c r="L14" s="13">
        <f>SUM(D54)</f>
        <v>0</v>
      </c>
      <c r="M14" s="13">
        <f>SUM(E54)</f>
        <v>7386051</v>
      </c>
      <c r="N14" s="17">
        <f t="shared" si="1"/>
        <v>7386051</v>
      </c>
    </row>
    <row r="15" spans="2:17">
      <c r="B15" s="12" t="s">
        <v>116</v>
      </c>
      <c r="C15" s="57">
        <v>0</v>
      </c>
      <c r="D15" s="56">
        <v>0</v>
      </c>
      <c r="E15" s="56">
        <v>0</v>
      </c>
      <c r="G15" s="10"/>
      <c r="J15" s="16" t="s">
        <v>117</v>
      </c>
      <c r="K15" s="10" t="s">
        <v>118</v>
      </c>
      <c r="L15" s="13">
        <f>SUM(D55)</f>
        <v>-13089237</v>
      </c>
      <c r="M15" s="13">
        <f>SUM(E55)</f>
        <v>0</v>
      </c>
      <c r="N15" s="19">
        <f t="shared" si="1"/>
        <v>-13089237</v>
      </c>
    </row>
    <row r="16" spans="2:17">
      <c r="B16" s="52" t="s">
        <v>41</v>
      </c>
      <c r="C16" s="57">
        <f>+'CP Report'!B40</f>
        <v>31682</v>
      </c>
      <c r="D16" s="55">
        <v>0</v>
      </c>
      <c r="E16" s="55">
        <f>+'CP Report'!B40</f>
        <v>31682</v>
      </c>
      <c r="G16" s="10" t="s">
        <v>97</v>
      </c>
      <c r="J16" s="16" t="s">
        <v>119</v>
      </c>
      <c r="K16" s="10" t="s">
        <v>120</v>
      </c>
      <c r="L16" s="13">
        <f>SUM(D38:D40)</f>
        <v>-24425538</v>
      </c>
      <c r="M16" s="13">
        <f>SUM(E38:E40)</f>
        <v>15822793</v>
      </c>
      <c r="N16" s="19">
        <f t="shared" si="1"/>
        <v>-8602745</v>
      </c>
    </row>
    <row r="17" spans="2:14">
      <c r="B17" s="12" t="s">
        <v>42</v>
      </c>
      <c r="C17" s="56">
        <f>+'CP Report'!B41</f>
        <v>3367643</v>
      </c>
      <c r="D17" s="56">
        <v>0</v>
      </c>
      <c r="E17" s="56">
        <f>+'CP Report'!B41</f>
        <v>3367643</v>
      </c>
      <c r="G17" s="10" t="s">
        <v>97</v>
      </c>
      <c r="J17" s="16" t="s">
        <v>121</v>
      </c>
      <c r="K17" s="10" t="s">
        <v>122</v>
      </c>
      <c r="L17" s="13">
        <f>SUM(D62)</f>
        <v>-3335994</v>
      </c>
      <c r="M17" s="13">
        <f>SUM(E62)</f>
        <v>0</v>
      </c>
      <c r="N17" s="21">
        <f t="shared" si="1"/>
        <v>-3335994</v>
      </c>
    </row>
    <row r="18" spans="2:14">
      <c r="B18" s="52" t="s">
        <v>123</v>
      </c>
      <c r="C18" s="55">
        <v>0</v>
      </c>
      <c r="D18" s="55">
        <v>0</v>
      </c>
      <c r="E18" s="55">
        <v>0</v>
      </c>
      <c r="G18" s="10" t="s">
        <v>97</v>
      </c>
      <c r="J18" s="11"/>
      <c r="L18" s="13"/>
      <c r="M18" s="13"/>
    </row>
    <row r="19" spans="2:14">
      <c r="B19" s="12" t="s">
        <v>43</v>
      </c>
      <c r="C19" s="56">
        <f>+'CP Report'!B42</f>
        <v>-20768716</v>
      </c>
      <c r="D19" s="56">
        <f>+'CP Report'!B42</f>
        <v>-20768716</v>
      </c>
      <c r="E19" s="56">
        <v>0</v>
      </c>
      <c r="G19" s="10" t="s">
        <v>97</v>
      </c>
      <c r="J19" s="22" t="s">
        <v>9</v>
      </c>
      <c r="K19" s="23"/>
      <c r="L19" s="24">
        <f>SUM(L5:L17)</f>
        <v>-71350870</v>
      </c>
      <c r="M19" s="24">
        <f t="shared" ref="M19:N19" si="2">SUM(M5:M17)</f>
        <v>40899257</v>
      </c>
      <c r="N19" s="24">
        <f t="shared" si="2"/>
        <v>-30451613</v>
      </c>
    </row>
    <row r="20" spans="2:14">
      <c r="B20" s="52" t="s">
        <v>45</v>
      </c>
      <c r="C20" s="55">
        <f>+'CP Report'!B44</f>
        <v>111650</v>
      </c>
      <c r="D20" s="55">
        <v>0</v>
      </c>
      <c r="E20" s="55">
        <f>+'CP Report'!B44</f>
        <v>111650</v>
      </c>
      <c r="G20" s="10" t="s">
        <v>97</v>
      </c>
      <c r="J20" s="11" t="s">
        <v>124</v>
      </c>
      <c r="L20" s="13">
        <v>0</v>
      </c>
      <c r="M20" s="13">
        <v>0</v>
      </c>
      <c r="N20" s="9">
        <v>0</v>
      </c>
    </row>
    <row r="21" spans="2:14">
      <c r="B21" s="12" t="s">
        <v>44</v>
      </c>
      <c r="C21" s="56">
        <f>+'CP Report'!B43</f>
        <v>-1557400</v>
      </c>
      <c r="D21" s="56">
        <f>+'CP Report'!B43</f>
        <v>-1557400</v>
      </c>
      <c r="E21" s="56">
        <v>0</v>
      </c>
      <c r="G21" s="10" t="s">
        <v>97</v>
      </c>
    </row>
    <row r="22" spans="2:14">
      <c r="B22" s="52" t="s">
        <v>46</v>
      </c>
      <c r="C22" s="55">
        <f>+'CP Report'!B45</f>
        <v>3635418</v>
      </c>
      <c r="D22" s="55">
        <v>0</v>
      </c>
      <c r="E22" s="55">
        <f>+'CP Report'!B45</f>
        <v>3635418</v>
      </c>
      <c r="G22" s="10" t="s">
        <v>97</v>
      </c>
    </row>
    <row r="23" spans="2:14">
      <c r="B23" s="12" t="s">
        <v>49</v>
      </c>
      <c r="C23" s="56">
        <f>+'CP Report'!B49</f>
        <v>85901</v>
      </c>
      <c r="D23" s="56">
        <v>0</v>
      </c>
      <c r="E23" s="56">
        <f>+'CP Report'!B49</f>
        <v>85901</v>
      </c>
      <c r="G23" s="10" t="s">
        <v>97</v>
      </c>
    </row>
    <row r="24" spans="2:14">
      <c r="B24" s="52" t="s">
        <v>50</v>
      </c>
      <c r="C24" s="55">
        <v>0</v>
      </c>
      <c r="D24" s="55">
        <v>0</v>
      </c>
      <c r="E24" s="55">
        <v>0</v>
      </c>
      <c r="G24" s="10" t="s">
        <v>97</v>
      </c>
    </row>
    <row r="25" spans="2:14">
      <c r="B25" s="12" t="s">
        <v>51</v>
      </c>
      <c r="C25" s="56">
        <f>+'CP Report'!B51</f>
        <v>-6463408</v>
      </c>
      <c r="D25" s="56">
        <f>+'CP Report'!B51</f>
        <v>-6463408</v>
      </c>
      <c r="E25" s="56">
        <v>0</v>
      </c>
      <c r="G25" s="10" t="s">
        <v>97</v>
      </c>
    </row>
    <row r="26" spans="2:14">
      <c r="B26" s="52" t="s">
        <v>54</v>
      </c>
      <c r="C26" s="55">
        <f>+'CP Report'!B55</f>
        <v>23449</v>
      </c>
      <c r="D26" s="55">
        <v>0</v>
      </c>
      <c r="E26" s="55">
        <f>+'CP Report'!B55</f>
        <v>23449</v>
      </c>
      <c r="G26" s="10" t="s">
        <v>109</v>
      </c>
    </row>
    <row r="27" spans="2:14">
      <c r="B27" s="12" t="s">
        <v>125</v>
      </c>
      <c r="C27" s="56">
        <v>0</v>
      </c>
      <c r="D27" s="56">
        <v>0</v>
      </c>
      <c r="E27" s="56">
        <v>0</v>
      </c>
      <c r="G27" s="10" t="s">
        <v>109</v>
      </c>
    </row>
    <row r="28" spans="2:14">
      <c r="B28" s="52" t="s">
        <v>55</v>
      </c>
      <c r="C28" s="55">
        <f>+'CP Report'!B56</f>
        <v>368706</v>
      </c>
      <c r="D28" s="55">
        <v>0</v>
      </c>
      <c r="E28" s="55">
        <f>+'CP Report'!B56</f>
        <v>368706</v>
      </c>
      <c r="G28" s="10" t="s">
        <v>109</v>
      </c>
    </row>
    <row r="29" spans="2:14">
      <c r="B29" s="12" t="s">
        <v>126</v>
      </c>
      <c r="C29" s="56">
        <v>0</v>
      </c>
      <c r="D29" s="56">
        <v>0</v>
      </c>
      <c r="E29" s="56">
        <v>0</v>
      </c>
      <c r="G29" s="10"/>
    </row>
    <row r="30" spans="2:14">
      <c r="B30" s="52" t="s">
        <v>127</v>
      </c>
      <c r="C30" s="55">
        <v>0</v>
      </c>
      <c r="D30" s="55">
        <v>0</v>
      </c>
      <c r="E30" s="55">
        <v>0</v>
      </c>
      <c r="G30" s="10"/>
    </row>
    <row r="31" spans="2:14">
      <c r="B31" s="12" t="s">
        <v>56</v>
      </c>
      <c r="C31" s="56">
        <f>+'CP Report'!B57</f>
        <v>-5644</v>
      </c>
      <c r="D31" s="56">
        <f>+'CP Report'!B57</f>
        <v>-5644</v>
      </c>
      <c r="E31" s="56">
        <v>0</v>
      </c>
      <c r="G31" s="10" t="s">
        <v>105</v>
      </c>
    </row>
    <row r="32" spans="2:14">
      <c r="B32" s="52" t="s">
        <v>57</v>
      </c>
      <c r="C32" s="55">
        <f>+'CP Report'!B58</f>
        <v>-266083</v>
      </c>
      <c r="D32" s="55">
        <f>+'CP Report'!B58</f>
        <v>-266083</v>
      </c>
      <c r="E32" s="55">
        <v>0</v>
      </c>
      <c r="G32" s="10" t="s">
        <v>105</v>
      </c>
    </row>
    <row r="33" spans="2:7">
      <c r="B33" s="12" t="s">
        <v>128</v>
      </c>
      <c r="C33" s="56">
        <v>0</v>
      </c>
      <c r="D33" s="56">
        <v>0</v>
      </c>
      <c r="E33" s="56">
        <v>0</v>
      </c>
      <c r="G33" s="10" t="s">
        <v>109</v>
      </c>
    </row>
    <row r="34" spans="2:7">
      <c r="B34" s="52" t="s">
        <v>58</v>
      </c>
      <c r="C34" s="55">
        <f>+'CP Report'!B59</f>
        <v>56386</v>
      </c>
      <c r="D34" s="55">
        <v>0</v>
      </c>
      <c r="E34" s="55">
        <f>+'CP Report'!B59</f>
        <v>56386</v>
      </c>
      <c r="G34" s="10" t="s">
        <v>109</v>
      </c>
    </row>
    <row r="35" spans="2:7">
      <c r="B35" s="12" t="s">
        <v>129</v>
      </c>
      <c r="C35" s="56">
        <v>0</v>
      </c>
      <c r="D35" s="56">
        <v>0</v>
      </c>
      <c r="E35" s="56">
        <v>0</v>
      </c>
      <c r="G35" s="10"/>
    </row>
    <row r="36" spans="2:7">
      <c r="B36" s="52" t="s">
        <v>130</v>
      </c>
      <c r="C36" s="55">
        <v>0</v>
      </c>
      <c r="D36" s="55">
        <v>0</v>
      </c>
      <c r="E36" s="55">
        <v>0</v>
      </c>
      <c r="G36" s="10"/>
    </row>
    <row r="37" spans="2:7">
      <c r="B37" s="12" t="s">
        <v>131</v>
      </c>
      <c r="C37" s="56">
        <v>0</v>
      </c>
      <c r="D37" s="56">
        <v>0</v>
      </c>
      <c r="E37" s="56">
        <v>0</v>
      </c>
      <c r="G37" s="10"/>
    </row>
    <row r="38" spans="2:7">
      <c r="B38" s="52" t="s">
        <v>59</v>
      </c>
      <c r="C38" s="55">
        <f>+'CP Report'!B60</f>
        <v>-15712279</v>
      </c>
      <c r="D38" s="55">
        <f>+'CP Report'!B60</f>
        <v>-15712279</v>
      </c>
      <c r="E38" s="55">
        <v>0</v>
      </c>
      <c r="G38" s="10" t="s">
        <v>120</v>
      </c>
    </row>
    <row r="39" spans="2:7">
      <c r="B39" s="12" t="s">
        <v>60</v>
      </c>
      <c r="C39" s="56">
        <f>+'CP Report'!B61</f>
        <v>15822793</v>
      </c>
      <c r="D39" s="56">
        <v>0</v>
      </c>
      <c r="E39" s="56">
        <f>+'CP Report'!B61</f>
        <v>15822793</v>
      </c>
      <c r="G39" s="10" t="s">
        <v>120</v>
      </c>
    </row>
    <row r="40" spans="2:7">
      <c r="B40" s="52" t="s">
        <v>61</v>
      </c>
      <c r="C40" s="55">
        <f>+'CP Report'!B62</f>
        <v>-8713259</v>
      </c>
      <c r="D40" s="55">
        <f>+'CP Report'!B62</f>
        <v>-8713259</v>
      </c>
      <c r="E40" s="55">
        <v>0</v>
      </c>
      <c r="G40" s="10" t="s">
        <v>120</v>
      </c>
    </row>
    <row r="41" spans="2:7">
      <c r="B41" s="12" t="s">
        <v>62</v>
      </c>
      <c r="C41" s="56">
        <f>+'CP Report'!B63</f>
        <v>172243</v>
      </c>
      <c r="D41" s="56">
        <v>0</v>
      </c>
      <c r="E41" s="56">
        <f>+'CP Report'!B63</f>
        <v>172243</v>
      </c>
      <c r="G41" s="10" t="s">
        <v>99</v>
      </c>
    </row>
    <row r="42" spans="2:7">
      <c r="B42" s="52" t="s">
        <v>63</v>
      </c>
      <c r="C42" s="55">
        <f>+'CP Report'!B64</f>
        <v>-195992</v>
      </c>
      <c r="D42" s="55">
        <f>+'CP Report'!B64</f>
        <v>-195992</v>
      </c>
      <c r="E42" s="55">
        <v>0</v>
      </c>
      <c r="G42" s="10" t="s">
        <v>113</v>
      </c>
    </row>
    <row r="43" spans="2:7">
      <c r="B43" s="12" t="s">
        <v>64</v>
      </c>
      <c r="C43" s="56">
        <f>+'CP Report'!B65</f>
        <v>732261</v>
      </c>
      <c r="D43" s="56">
        <v>0</v>
      </c>
      <c r="E43" s="56">
        <f>+'CP Report'!B65</f>
        <v>732261</v>
      </c>
      <c r="G43" s="10" t="s">
        <v>99</v>
      </c>
    </row>
    <row r="44" spans="2:7">
      <c r="B44" s="52" t="s">
        <v>132</v>
      </c>
      <c r="C44" s="55">
        <v>0</v>
      </c>
      <c r="D44" s="55">
        <v>0</v>
      </c>
      <c r="E44" s="55">
        <v>0</v>
      </c>
      <c r="G44" s="10"/>
    </row>
    <row r="45" spans="2:7">
      <c r="B45" s="12" t="s">
        <v>65</v>
      </c>
      <c r="C45" s="56">
        <v>0</v>
      </c>
      <c r="D45" s="56">
        <v>0</v>
      </c>
      <c r="E45" s="56">
        <v>0</v>
      </c>
      <c r="G45" s="10"/>
    </row>
    <row r="46" spans="2:7">
      <c r="B46" s="52" t="s">
        <v>66</v>
      </c>
      <c r="C46" s="55">
        <f>+'CP Report'!B67</f>
        <v>-176342</v>
      </c>
      <c r="D46" s="55">
        <f>+'CP Report'!B67</f>
        <v>-176342</v>
      </c>
      <c r="E46" s="55">
        <v>0</v>
      </c>
      <c r="G46" s="10" t="s">
        <v>105</v>
      </c>
    </row>
    <row r="47" spans="2:7">
      <c r="B47" s="12" t="s">
        <v>68</v>
      </c>
      <c r="C47" s="56">
        <f>+'CP Report'!B69</f>
        <v>1175858</v>
      </c>
      <c r="D47" s="56">
        <v>0</v>
      </c>
      <c r="E47" s="56">
        <f>+'CP Report'!B69</f>
        <v>1175858</v>
      </c>
      <c r="G47" s="10" t="s">
        <v>97</v>
      </c>
    </row>
    <row r="48" spans="2:7">
      <c r="B48" s="52" t="s">
        <v>133</v>
      </c>
      <c r="C48" s="55">
        <v>0</v>
      </c>
      <c r="D48" s="55">
        <v>0</v>
      </c>
      <c r="E48" s="55">
        <v>0</v>
      </c>
      <c r="G48" s="10" t="s">
        <v>99</v>
      </c>
    </row>
    <row r="49" spans="2:7">
      <c r="B49" s="12" t="s">
        <v>134</v>
      </c>
      <c r="C49" s="56">
        <v>0</v>
      </c>
      <c r="D49" s="56">
        <v>0</v>
      </c>
      <c r="E49" s="56">
        <v>0</v>
      </c>
      <c r="G49" s="10" t="s">
        <v>113</v>
      </c>
    </row>
    <row r="50" spans="2:7">
      <c r="B50" s="52" t="s">
        <v>70</v>
      </c>
      <c r="C50" s="55">
        <f>+'CP Report'!B71</f>
        <v>185538</v>
      </c>
      <c r="D50" s="55">
        <v>0</v>
      </c>
      <c r="E50" s="55">
        <f>+'CP Report'!B71</f>
        <v>185538</v>
      </c>
      <c r="G50" s="10" t="s">
        <v>99</v>
      </c>
    </row>
    <row r="51" spans="2:7">
      <c r="B51" s="54" t="s">
        <v>71</v>
      </c>
      <c r="C51" s="57">
        <f>+'CP Report'!B72</f>
        <v>93761</v>
      </c>
      <c r="D51" s="56">
        <v>0</v>
      </c>
      <c r="E51" s="56">
        <f>+'CP Report'!B72</f>
        <v>93761</v>
      </c>
      <c r="G51" s="25" t="s">
        <v>99</v>
      </c>
    </row>
    <row r="52" spans="2:7">
      <c r="B52" s="54" t="s">
        <v>69</v>
      </c>
      <c r="C52" s="57">
        <f>+'CP Report'!B70</f>
        <v>464762</v>
      </c>
      <c r="D52" s="55">
        <v>0</v>
      </c>
      <c r="E52" s="55">
        <f>+'CP Report'!B70</f>
        <v>464762</v>
      </c>
      <c r="G52" s="25" t="s">
        <v>99</v>
      </c>
    </row>
    <row r="53" spans="2:7">
      <c r="B53" s="12" t="s">
        <v>72</v>
      </c>
      <c r="C53" s="56">
        <f>+'CP Report'!B73</f>
        <v>-105055</v>
      </c>
      <c r="D53" s="56">
        <f>+'CP Report'!B73</f>
        <v>-105055</v>
      </c>
      <c r="E53" s="56">
        <v>0</v>
      </c>
      <c r="G53" s="10" t="s">
        <v>105</v>
      </c>
    </row>
    <row r="54" spans="2:7">
      <c r="B54" s="52" t="s">
        <v>73</v>
      </c>
      <c r="C54" s="55">
        <f>+'CP Report'!B74</f>
        <v>7386051</v>
      </c>
      <c r="D54" s="55">
        <v>0</v>
      </c>
      <c r="E54" s="55">
        <f>+'CP Report'!B74</f>
        <v>7386051</v>
      </c>
      <c r="G54" s="10" t="s">
        <v>115</v>
      </c>
    </row>
    <row r="55" spans="2:7">
      <c r="B55" s="12" t="s">
        <v>74</v>
      </c>
      <c r="C55" s="56">
        <f>+'CP Report'!B75</f>
        <v>-13089237</v>
      </c>
      <c r="D55" s="56">
        <f>+'CP Report'!B75</f>
        <v>-13089237</v>
      </c>
      <c r="E55" s="56">
        <v>0</v>
      </c>
      <c r="G55" s="10" t="s">
        <v>118</v>
      </c>
    </row>
    <row r="56" spans="2:7">
      <c r="B56" s="52" t="s">
        <v>135</v>
      </c>
      <c r="C56" s="55">
        <v>0</v>
      </c>
      <c r="D56" s="55">
        <v>0</v>
      </c>
      <c r="E56" s="55">
        <v>0</v>
      </c>
      <c r="G56" s="10" t="s">
        <v>101</v>
      </c>
    </row>
    <row r="57" spans="2:7">
      <c r="B57" s="12" t="s">
        <v>136</v>
      </c>
      <c r="C57" s="56">
        <v>0</v>
      </c>
      <c r="D57" s="56">
        <v>0</v>
      </c>
      <c r="E57" s="56">
        <v>0</v>
      </c>
      <c r="G57" s="10" t="s">
        <v>101</v>
      </c>
    </row>
    <row r="58" spans="2:7">
      <c r="B58" s="52" t="s">
        <v>75</v>
      </c>
      <c r="C58" s="55">
        <v>0</v>
      </c>
      <c r="D58" s="55">
        <v>0</v>
      </c>
      <c r="E58" s="55">
        <v>0</v>
      </c>
      <c r="G58" s="10" t="s">
        <v>103</v>
      </c>
    </row>
    <row r="59" spans="2:7">
      <c r="B59" s="12" t="s">
        <v>76</v>
      </c>
      <c r="C59" s="56">
        <v>0</v>
      </c>
      <c r="D59" s="56">
        <v>0</v>
      </c>
      <c r="E59" s="56">
        <v>0</v>
      </c>
      <c r="G59" s="10" t="s">
        <v>103</v>
      </c>
    </row>
    <row r="60" spans="2:7">
      <c r="B60" s="52" t="s">
        <v>77</v>
      </c>
      <c r="C60" s="55">
        <f>+'CP Report'!B78</f>
        <v>-448315</v>
      </c>
      <c r="D60" s="55">
        <f>+'CP Report'!B78</f>
        <v>-448315</v>
      </c>
      <c r="E60" s="55">
        <v>0</v>
      </c>
      <c r="G60" s="10" t="s">
        <v>113</v>
      </c>
    </row>
    <row r="61" spans="2:7">
      <c r="B61" s="12" t="s">
        <v>78</v>
      </c>
      <c r="C61" s="56">
        <f>+'CP Report'!B79</f>
        <v>1329564</v>
      </c>
      <c r="D61" s="56">
        <v>0</v>
      </c>
      <c r="E61" s="56">
        <f>+'CP Report'!B79</f>
        <v>1329564</v>
      </c>
      <c r="G61" s="10" t="s">
        <v>99</v>
      </c>
    </row>
    <row r="62" spans="2:7">
      <c r="B62" s="52" t="s">
        <v>27</v>
      </c>
      <c r="C62" s="55">
        <f>+'CP Report'!B23</f>
        <v>-3335994</v>
      </c>
      <c r="D62" s="55">
        <f>+'CP Report'!B23</f>
        <v>-3335994</v>
      </c>
      <c r="E62" s="55">
        <v>0</v>
      </c>
      <c r="G62" s="10" t="s">
        <v>122</v>
      </c>
    </row>
    <row r="63" spans="2:7">
      <c r="B63" s="12" t="s">
        <v>79</v>
      </c>
      <c r="C63" s="56">
        <f>+'CP Report'!B80</f>
        <v>-263674</v>
      </c>
      <c r="D63" s="56">
        <f>+'CP Report'!B80</f>
        <v>-263674</v>
      </c>
      <c r="E63" s="56">
        <v>0</v>
      </c>
      <c r="G63" s="10" t="s">
        <v>97</v>
      </c>
    </row>
    <row r="64" spans="2:7">
      <c r="C64" s="56"/>
      <c r="D64" s="56"/>
      <c r="E64" s="56"/>
      <c r="G64" s="10"/>
    </row>
    <row r="65" spans="2:7">
      <c r="C65" s="56"/>
      <c r="D65" s="56"/>
      <c r="E65" s="56"/>
      <c r="G65" s="10"/>
    </row>
    <row r="66" spans="2:7">
      <c r="B66" s="23" t="s">
        <v>9</v>
      </c>
      <c r="C66" s="58">
        <f>SUM(C4:C63)</f>
        <v>-30451613</v>
      </c>
      <c r="D66" s="58">
        <f t="shared" ref="D66:E66" si="3">SUM(D4:D63)</f>
        <v>-71350870</v>
      </c>
      <c r="E66" s="58">
        <f t="shared" si="3"/>
        <v>40899257</v>
      </c>
      <c r="G66" s="10"/>
    </row>
    <row r="67" spans="2:7">
      <c r="G67" s="10"/>
    </row>
    <row r="68" spans="2:7">
      <c r="C68" s="5"/>
      <c r="G68"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DA4EC-B5F9-46AB-B345-DF22DCD5E9F0}">
  <dimension ref="A1:J93"/>
  <sheetViews>
    <sheetView topLeftCell="A50" workbookViewId="0">
      <selection activeCell="B41" sqref="B41"/>
    </sheetView>
  </sheetViews>
  <sheetFormatPr defaultRowHeight="14.5"/>
  <cols>
    <col min="1" max="1" width="51" bestFit="1" customWidth="1"/>
    <col min="2" max="2" width="12.1796875" bestFit="1" customWidth="1"/>
    <col min="3" max="3" width="13.36328125" bestFit="1" customWidth="1"/>
    <col min="4" max="4" width="19.6328125" bestFit="1" customWidth="1"/>
    <col min="5" max="5" width="5" bestFit="1" customWidth="1"/>
    <col min="6" max="6" width="21.1796875" bestFit="1" customWidth="1"/>
    <col min="7" max="7" width="20" bestFit="1" customWidth="1"/>
    <col min="8" max="8" width="11.36328125" bestFit="1" customWidth="1"/>
    <col min="9" max="9" width="14.6328125" bestFit="1" customWidth="1"/>
    <col min="10" max="10" width="13.36328125" bestFit="1" customWidth="1"/>
  </cols>
  <sheetData>
    <row r="1" spans="1:10">
      <c r="A1" s="1" t="s">
        <v>0</v>
      </c>
      <c r="B1" s="1" t="s">
        <v>1</v>
      </c>
      <c r="C1" s="1" t="s">
        <v>2</v>
      </c>
      <c r="D1" s="1" t="s">
        <v>3</v>
      </c>
      <c r="E1" s="1" t="s">
        <v>4</v>
      </c>
      <c r="F1" s="1" t="s">
        <v>5</v>
      </c>
      <c r="G1" s="1" t="s">
        <v>6</v>
      </c>
      <c r="H1" s="1" t="s">
        <v>7</v>
      </c>
      <c r="I1" s="1" t="s">
        <v>8</v>
      </c>
      <c r="J1" s="1" t="s">
        <v>9</v>
      </c>
    </row>
    <row r="2" spans="1:10">
      <c r="A2" s="2" t="s">
        <v>10</v>
      </c>
      <c r="B2" s="2"/>
      <c r="C2" s="2"/>
      <c r="D2" s="2"/>
      <c r="E2" s="2"/>
      <c r="F2" s="2"/>
      <c r="G2" s="2"/>
      <c r="H2" s="2"/>
      <c r="I2" s="2"/>
      <c r="J2" s="2"/>
    </row>
    <row r="3" spans="1:10">
      <c r="A3" s="2"/>
      <c r="B3" s="2"/>
      <c r="C3" s="2"/>
      <c r="D3" s="2"/>
      <c r="E3" s="2"/>
      <c r="F3" s="2"/>
      <c r="G3" s="2"/>
      <c r="H3" s="2"/>
      <c r="I3" s="2"/>
      <c r="J3" s="2"/>
    </row>
    <row r="4" spans="1:10">
      <c r="A4" s="2" t="s">
        <v>11</v>
      </c>
      <c r="B4" s="2"/>
      <c r="C4" s="2"/>
      <c r="D4" s="2"/>
      <c r="E4" s="2"/>
      <c r="F4" s="2"/>
      <c r="G4" s="2"/>
      <c r="H4" s="2"/>
      <c r="I4" s="2"/>
      <c r="J4" s="2"/>
    </row>
    <row r="5" spans="1:10">
      <c r="A5" s="2" t="s">
        <v>12</v>
      </c>
      <c r="B5" s="2"/>
      <c r="C5" s="2"/>
      <c r="D5" s="2"/>
      <c r="E5" s="2"/>
      <c r="F5" s="2"/>
      <c r="G5" s="2"/>
      <c r="H5" s="2"/>
      <c r="I5" s="2"/>
      <c r="J5" s="2"/>
    </row>
    <row r="6" spans="1:10">
      <c r="A6" s="2" t="s">
        <v>13</v>
      </c>
      <c r="B6" s="2"/>
      <c r="C6" s="2"/>
      <c r="D6" s="2"/>
      <c r="E6" s="2"/>
      <c r="F6" s="2"/>
      <c r="G6" s="2"/>
      <c r="H6" s="2"/>
      <c r="I6" s="2"/>
      <c r="J6" s="2"/>
    </row>
    <row r="7" spans="1:10">
      <c r="A7" s="3" t="s">
        <v>14</v>
      </c>
      <c r="B7" s="1"/>
      <c r="C7" s="1"/>
      <c r="D7" s="1"/>
      <c r="E7" s="1"/>
      <c r="F7" s="1"/>
      <c r="G7" s="1"/>
      <c r="H7" s="1"/>
      <c r="I7" s="1"/>
      <c r="J7" s="1"/>
    </row>
    <row r="8" spans="1:10">
      <c r="A8" s="1" t="s">
        <v>15</v>
      </c>
      <c r="B8" s="4">
        <v>30451612</v>
      </c>
      <c r="C8" s="4">
        <v>0</v>
      </c>
      <c r="D8" s="4">
        <v>0</v>
      </c>
      <c r="E8" s="4">
        <v>0</v>
      </c>
      <c r="F8" s="4">
        <v>0</v>
      </c>
      <c r="G8" s="4">
        <v>0</v>
      </c>
      <c r="H8" s="4">
        <v>0</v>
      </c>
      <c r="I8" s="4">
        <v>0</v>
      </c>
      <c r="J8" s="4">
        <v>30451612</v>
      </c>
    </row>
    <row r="9" spans="1:10">
      <c r="A9" s="1" t="s">
        <v>16</v>
      </c>
      <c r="B9" s="4">
        <v>0</v>
      </c>
      <c r="C9" s="4">
        <v>0</v>
      </c>
      <c r="D9" s="4">
        <v>0</v>
      </c>
      <c r="E9" s="4">
        <v>0</v>
      </c>
      <c r="F9" s="4">
        <v>0</v>
      </c>
      <c r="G9" s="4">
        <v>0</v>
      </c>
      <c r="H9" s="4">
        <v>0</v>
      </c>
      <c r="I9" s="4">
        <v>0</v>
      </c>
      <c r="J9" s="4">
        <v>0</v>
      </c>
    </row>
    <row r="10" spans="1:10">
      <c r="A10" s="1" t="s">
        <v>17</v>
      </c>
      <c r="B10" s="4">
        <v>30451612</v>
      </c>
      <c r="C10" s="4">
        <v>0</v>
      </c>
      <c r="D10" s="4">
        <v>0</v>
      </c>
      <c r="E10" s="4">
        <v>0</v>
      </c>
      <c r="F10" s="4">
        <v>0</v>
      </c>
      <c r="G10" s="4">
        <v>0</v>
      </c>
      <c r="H10" s="4">
        <v>0</v>
      </c>
      <c r="I10" s="4">
        <v>0</v>
      </c>
      <c r="J10" s="4">
        <v>30451612</v>
      </c>
    </row>
    <row r="11" spans="1:10">
      <c r="A11" s="3" t="s">
        <v>14</v>
      </c>
      <c r="B11" s="1"/>
      <c r="C11" s="1"/>
      <c r="D11" s="1"/>
      <c r="E11" s="1"/>
      <c r="F11" s="1"/>
      <c r="G11" s="1"/>
      <c r="H11" s="1"/>
      <c r="I11" s="1"/>
      <c r="J11" s="1"/>
    </row>
    <row r="12" spans="1:10">
      <c r="A12" t="s">
        <v>18</v>
      </c>
    </row>
    <row r="13" spans="1:10">
      <c r="A13" t="s">
        <v>19</v>
      </c>
      <c r="B13" s="5">
        <v>-10734</v>
      </c>
      <c r="C13" s="5">
        <v>21256</v>
      </c>
      <c r="D13" s="5">
        <v>14962</v>
      </c>
      <c r="E13" s="5">
        <v>0</v>
      </c>
      <c r="F13" s="5">
        <v>0</v>
      </c>
      <c r="G13" s="5">
        <v>0</v>
      </c>
      <c r="H13" s="5">
        <v>0</v>
      </c>
      <c r="I13" s="5">
        <v>0</v>
      </c>
      <c r="J13" s="5">
        <v>25484</v>
      </c>
    </row>
    <row r="14" spans="1:10">
      <c r="A14" t="s">
        <v>20</v>
      </c>
      <c r="B14" s="5">
        <v>-204098</v>
      </c>
      <c r="C14" s="5">
        <v>1426136</v>
      </c>
      <c r="D14" s="5">
        <v>-60882</v>
      </c>
      <c r="E14" s="5">
        <v>0</v>
      </c>
      <c r="F14" s="5">
        <v>0</v>
      </c>
      <c r="G14" s="5">
        <v>0</v>
      </c>
      <c r="H14" s="5">
        <v>0</v>
      </c>
      <c r="I14" s="5">
        <v>0</v>
      </c>
      <c r="J14" s="5">
        <v>1161157</v>
      </c>
    </row>
    <row r="15" spans="1:10">
      <c r="A15" s="6" t="s">
        <v>21</v>
      </c>
      <c r="B15" s="7">
        <v>-214831</v>
      </c>
      <c r="C15" s="7">
        <v>1447393</v>
      </c>
      <c r="D15" s="7">
        <v>-45920</v>
      </c>
      <c r="E15" s="7">
        <v>0</v>
      </c>
      <c r="F15" s="7">
        <v>0</v>
      </c>
      <c r="G15" s="7">
        <v>0</v>
      </c>
      <c r="H15" s="7">
        <v>0</v>
      </c>
      <c r="I15" s="7">
        <v>0</v>
      </c>
      <c r="J15" s="7">
        <v>1186641</v>
      </c>
    </row>
    <row r="16" spans="1:10">
      <c r="A16" s="8" t="s">
        <v>14</v>
      </c>
    </row>
    <row r="17" spans="1:10">
      <c r="A17" t="s">
        <v>22</v>
      </c>
    </row>
    <row r="18" spans="1:10">
      <c r="A18" t="s">
        <v>23</v>
      </c>
      <c r="B18" s="5">
        <v>0</v>
      </c>
      <c r="C18" s="5">
        <v>0</v>
      </c>
      <c r="D18" s="5">
        <v>-228599</v>
      </c>
      <c r="E18" s="5">
        <v>0</v>
      </c>
      <c r="F18" s="5">
        <v>0</v>
      </c>
      <c r="G18" s="5">
        <v>0</v>
      </c>
      <c r="H18" s="5">
        <v>0</v>
      </c>
      <c r="I18" s="5">
        <v>0</v>
      </c>
      <c r="J18" s="5">
        <v>-228599</v>
      </c>
    </row>
    <row r="19" spans="1:10">
      <c r="A19" t="s">
        <v>24</v>
      </c>
      <c r="B19" s="5">
        <v>5716111</v>
      </c>
      <c r="C19" s="5">
        <v>0</v>
      </c>
      <c r="D19" s="5">
        <v>0</v>
      </c>
      <c r="E19" s="5">
        <v>0</v>
      </c>
      <c r="F19" s="5">
        <v>0</v>
      </c>
      <c r="G19" s="5">
        <v>0</v>
      </c>
      <c r="H19" s="5">
        <v>0</v>
      </c>
      <c r="I19" s="5">
        <v>0</v>
      </c>
      <c r="J19" s="5">
        <v>5716111</v>
      </c>
    </row>
    <row r="20" spans="1:10">
      <c r="A20" s="6" t="s">
        <v>25</v>
      </c>
      <c r="B20" s="7">
        <v>5716111</v>
      </c>
      <c r="C20" s="7">
        <v>0</v>
      </c>
      <c r="D20" s="7">
        <v>-228599</v>
      </c>
      <c r="E20" s="7">
        <v>0</v>
      </c>
      <c r="F20" s="7">
        <v>0</v>
      </c>
      <c r="G20" s="7">
        <v>0</v>
      </c>
      <c r="H20" s="7">
        <v>0</v>
      </c>
      <c r="I20" s="7">
        <v>0</v>
      </c>
      <c r="J20" s="7">
        <v>5487512</v>
      </c>
    </row>
    <row r="21" spans="1:10">
      <c r="A21" s="8" t="s">
        <v>14</v>
      </c>
    </row>
    <row r="22" spans="1:10">
      <c r="A22" t="s">
        <v>26</v>
      </c>
    </row>
    <row r="23" spans="1:10">
      <c r="A23" t="s">
        <v>27</v>
      </c>
      <c r="B23" s="5">
        <v>-3335994</v>
      </c>
      <c r="C23" s="5">
        <v>47197538</v>
      </c>
      <c r="D23" s="5">
        <v>-6238216</v>
      </c>
      <c r="E23" s="5">
        <v>0</v>
      </c>
      <c r="F23" s="5">
        <v>0</v>
      </c>
      <c r="G23" s="5">
        <v>0</v>
      </c>
      <c r="H23" s="5">
        <v>0</v>
      </c>
      <c r="I23" s="5">
        <v>0</v>
      </c>
      <c r="J23" s="5">
        <v>37623328</v>
      </c>
    </row>
    <row r="24" spans="1:10">
      <c r="A24" t="s">
        <v>28</v>
      </c>
      <c r="B24" s="5">
        <v>0</v>
      </c>
      <c r="C24" s="5">
        <v>-78887379</v>
      </c>
      <c r="D24" s="5">
        <v>0</v>
      </c>
      <c r="E24" s="5">
        <v>0</v>
      </c>
      <c r="F24" s="5">
        <v>0</v>
      </c>
      <c r="G24" s="5">
        <v>0</v>
      </c>
      <c r="H24" s="5">
        <v>0</v>
      </c>
      <c r="I24" s="5">
        <v>0</v>
      </c>
      <c r="J24" s="5">
        <v>-78887379</v>
      </c>
    </row>
    <row r="25" spans="1:10">
      <c r="A25" s="6" t="s">
        <v>29</v>
      </c>
      <c r="B25" s="7">
        <v>-3335994</v>
      </c>
      <c r="C25" s="7">
        <v>-31689841</v>
      </c>
      <c r="D25" s="7">
        <v>-6238216</v>
      </c>
      <c r="E25" s="7">
        <v>0</v>
      </c>
      <c r="F25" s="7">
        <v>0</v>
      </c>
      <c r="G25" s="7">
        <v>0</v>
      </c>
      <c r="H25" s="7">
        <v>0</v>
      </c>
      <c r="I25" s="7">
        <v>0</v>
      </c>
      <c r="J25" s="7">
        <v>-41264051</v>
      </c>
    </row>
    <row r="26" spans="1:10">
      <c r="A26" s="8" t="s">
        <v>14</v>
      </c>
    </row>
    <row r="27" spans="1:10">
      <c r="A27" t="s">
        <v>30</v>
      </c>
    </row>
    <row r="28" spans="1:10">
      <c r="A28" t="s">
        <v>31</v>
      </c>
      <c r="B28" s="5">
        <v>0</v>
      </c>
      <c r="C28" s="5">
        <v>0</v>
      </c>
      <c r="D28" s="5">
        <v>0</v>
      </c>
      <c r="E28" s="5">
        <v>0</v>
      </c>
      <c r="F28" s="5">
        <v>0</v>
      </c>
      <c r="G28" s="5">
        <v>0</v>
      </c>
      <c r="H28" s="5">
        <v>0</v>
      </c>
      <c r="I28" s="5">
        <v>0</v>
      </c>
      <c r="J28" s="5">
        <v>0</v>
      </c>
    </row>
    <row r="29" spans="1:10">
      <c r="A29" s="6" t="s">
        <v>32</v>
      </c>
      <c r="B29" s="7">
        <v>0</v>
      </c>
      <c r="C29" s="7">
        <v>0</v>
      </c>
      <c r="D29" s="7">
        <v>0</v>
      </c>
      <c r="E29" s="7">
        <v>0</v>
      </c>
      <c r="F29" s="7">
        <v>0</v>
      </c>
      <c r="G29" s="7">
        <v>0</v>
      </c>
      <c r="H29" s="7">
        <v>0</v>
      </c>
      <c r="I29" s="7">
        <v>0</v>
      </c>
      <c r="J29" s="7">
        <v>0</v>
      </c>
    </row>
    <row r="30" spans="1:10">
      <c r="A30" s="8" t="s">
        <v>14</v>
      </c>
    </row>
    <row r="31" spans="1:10">
      <c r="A31" t="s">
        <v>33</v>
      </c>
    </row>
    <row r="32" spans="1:10">
      <c r="A32" t="s">
        <v>34</v>
      </c>
      <c r="B32" s="5">
        <v>343</v>
      </c>
      <c r="C32" s="5">
        <v>0</v>
      </c>
      <c r="D32" s="5">
        <v>0</v>
      </c>
      <c r="E32" s="5">
        <v>0</v>
      </c>
      <c r="F32" s="5">
        <v>0</v>
      </c>
      <c r="G32" s="5">
        <v>0</v>
      </c>
      <c r="H32" s="5">
        <v>0</v>
      </c>
      <c r="I32" s="5">
        <v>0</v>
      </c>
      <c r="J32" s="5">
        <v>343</v>
      </c>
    </row>
    <row r="33" spans="1:10">
      <c r="A33" t="s">
        <v>35</v>
      </c>
      <c r="B33" s="5">
        <v>49673</v>
      </c>
      <c r="C33" s="5">
        <v>0</v>
      </c>
      <c r="D33" s="5">
        <v>-19548</v>
      </c>
      <c r="E33" s="5">
        <v>0</v>
      </c>
      <c r="F33" s="5">
        <v>0</v>
      </c>
      <c r="G33" s="5">
        <v>0</v>
      </c>
      <c r="H33" s="5">
        <v>0</v>
      </c>
      <c r="I33" s="5">
        <v>0</v>
      </c>
      <c r="J33" s="5">
        <v>30125</v>
      </c>
    </row>
    <row r="34" spans="1:10">
      <c r="A34" t="s">
        <v>36</v>
      </c>
      <c r="B34" s="5">
        <v>73930</v>
      </c>
      <c r="C34" s="5">
        <v>0</v>
      </c>
      <c r="D34" s="5">
        <v>0</v>
      </c>
      <c r="E34" s="5">
        <v>0</v>
      </c>
      <c r="F34" s="5">
        <v>0</v>
      </c>
      <c r="G34" s="5">
        <v>0</v>
      </c>
      <c r="H34" s="5">
        <v>0</v>
      </c>
      <c r="I34" s="5">
        <v>0</v>
      </c>
      <c r="J34" s="5">
        <v>73930</v>
      </c>
    </row>
    <row r="35" spans="1:10">
      <c r="A35" t="s">
        <v>37</v>
      </c>
      <c r="B35" s="5">
        <v>15534</v>
      </c>
      <c r="C35" s="5">
        <v>0</v>
      </c>
      <c r="D35" s="5">
        <v>-1337</v>
      </c>
      <c r="E35" s="5">
        <v>0</v>
      </c>
      <c r="F35" s="5">
        <v>0</v>
      </c>
      <c r="G35" s="5">
        <v>0</v>
      </c>
      <c r="H35" s="5">
        <v>0</v>
      </c>
      <c r="I35" s="5">
        <v>0</v>
      </c>
      <c r="J35" s="5">
        <v>14198</v>
      </c>
    </row>
    <row r="36" spans="1:10">
      <c r="A36" t="s">
        <v>38</v>
      </c>
      <c r="B36" s="5">
        <v>-34640</v>
      </c>
      <c r="C36" s="5">
        <v>0</v>
      </c>
      <c r="D36" s="5">
        <v>0</v>
      </c>
      <c r="E36" s="5">
        <v>0</v>
      </c>
      <c r="F36" s="5">
        <v>0</v>
      </c>
      <c r="G36" s="5">
        <v>0</v>
      </c>
      <c r="H36" s="5">
        <v>0</v>
      </c>
      <c r="I36" s="5">
        <v>0</v>
      </c>
      <c r="J36" s="5">
        <v>-34640</v>
      </c>
    </row>
    <row r="37" spans="1:10">
      <c r="A37" s="6" t="s">
        <v>39</v>
      </c>
      <c r="B37" s="7">
        <v>104840</v>
      </c>
      <c r="C37" s="7">
        <v>0</v>
      </c>
      <c r="D37" s="7">
        <v>-20884</v>
      </c>
      <c r="E37" s="7">
        <v>0</v>
      </c>
      <c r="F37" s="7">
        <v>0</v>
      </c>
      <c r="G37" s="7">
        <v>0</v>
      </c>
      <c r="H37" s="7">
        <v>0</v>
      </c>
      <c r="I37" s="7">
        <v>0</v>
      </c>
      <c r="J37" s="7">
        <v>83956</v>
      </c>
    </row>
    <row r="38" spans="1:10">
      <c r="A38" s="8" t="s">
        <v>14</v>
      </c>
    </row>
    <row r="39" spans="1:10">
      <c r="A39" t="s">
        <v>40</v>
      </c>
    </row>
    <row r="40" spans="1:10">
      <c r="A40" t="s">
        <v>41</v>
      </c>
      <c r="B40" s="5">
        <v>31682</v>
      </c>
      <c r="C40" s="5">
        <v>0</v>
      </c>
      <c r="D40" s="5">
        <v>58</v>
      </c>
      <c r="E40" s="5">
        <v>0</v>
      </c>
      <c r="F40" s="5">
        <v>0</v>
      </c>
      <c r="G40" s="5">
        <v>0</v>
      </c>
      <c r="H40" s="5">
        <v>0</v>
      </c>
      <c r="I40" s="5">
        <v>0</v>
      </c>
      <c r="J40" s="5">
        <v>31740</v>
      </c>
    </row>
    <row r="41" spans="1:10">
      <c r="A41" t="s">
        <v>42</v>
      </c>
      <c r="B41" s="5">
        <v>3367643</v>
      </c>
      <c r="C41" s="5">
        <v>-101034792</v>
      </c>
      <c r="D41" s="5">
        <v>6510</v>
      </c>
      <c r="E41" s="5">
        <v>0</v>
      </c>
      <c r="F41" s="5">
        <v>0</v>
      </c>
      <c r="G41" s="5">
        <v>0</v>
      </c>
      <c r="H41" s="5">
        <v>0</v>
      </c>
      <c r="I41" s="5">
        <v>0</v>
      </c>
      <c r="J41" s="5">
        <v>-97660638</v>
      </c>
    </row>
    <row r="42" spans="1:10">
      <c r="A42" t="s">
        <v>43</v>
      </c>
      <c r="B42" s="5">
        <v>-20768716</v>
      </c>
      <c r="C42" s="5">
        <v>0</v>
      </c>
      <c r="D42" s="5">
        <v>5474638</v>
      </c>
      <c r="E42" s="5">
        <v>0</v>
      </c>
      <c r="F42" s="5">
        <v>0</v>
      </c>
      <c r="G42" s="5">
        <v>0</v>
      </c>
      <c r="H42" s="5">
        <v>0</v>
      </c>
      <c r="I42" s="5">
        <v>0</v>
      </c>
      <c r="J42" s="5">
        <v>-15294078</v>
      </c>
    </row>
    <row r="43" spans="1:10">
      <c r="A43" t="s">
        <v>44</v>
      </c>
      <c r="B43" s="5">
        <v>-1557400</v>
      </c>
      <c r="C43" s="5">
        <v>0</v>
      </c>
      <c r="D43" s="5">
        <v>-2609</v>
      </c>
      <c r="E43" s="5">
        <v>0</v>
      </c>
      <c r="F43" s="5">
        <v>0</v>
      </c>
      <c r="G43" s="5">
        <v>0</v>
      </c>
      <c r="H43" s="5">
        <v>0</v>
      </c>
      <c r="I43" s="5">
        <v>0</v>
      </c>
      <c r="J43" s="5">
        <v>-1560009</v>
      </c>
    </row>
    <row r="44" spans="1:10">
      <c r="A44" t="s">
        <v>45</v>
      </c>
      <c r="B44" s="5">
        <v>111650</v>
      </c>
      <c r="C44" s="5">
        <v>0</v>
      </c>
      <c r="D44" s="5">
        <v>-67</v>
      </c>
      <c r="E44" s="5">
        <v>0</v>
      </c>
      <c r="F44" s="5">
        <v>0</v>
      </c>
      <c r="G44" s="5">
        <v>0</v>
      </c>
      <c r="H44" s="5">
        <v>0</v>
      </c>
      <c r="I44" s="5">
        <v>0</v>
      </c>
      <c r="J44" s="5">
        <v>111584</v>
      </c>
    </row>
    <row r="45" spans="1:10">
      <c r="A45" t="s">
        <v>46</v>
      </c>
      <c r="B45" s="5">
        <v>3635418</v>
      </c>
      <c r="C45" s="5">
        <v>0</v>
      </c>
      <c r="D45" s="5">
        <v>360768</v>
      </c>
      <c r="E45" s="5">
        <v>0</v>
      </c>
      <c r="F45" s="5">
        <v>0</v>
      </c>
      <c r="G45" s="5">
        <v>0</v>
      </c>
      <c r="H45" s="5">
        <v>0</v>
      </c>
      <c r="I45" s="5">
        <v>0</v>
      </c>
      <c r="J45" s="5">
        <v>3996185</v>
      </c>
    </row>
    <row r="46" spans="1:10">
      <c r="A46" s="6" t="s">
        <v>47</v>
      </c>
      <c r="B46" s="7">
        <v>-15179723</v>
      </c>
      <c r="C46" s="7">
        <v>-101034792</v>
      </c>
      <c r="D46" s="7">
        <v>5839298</v>
      </c>
      <c r="E46" s="7">
        <v>0</v>
      </c>
      <c r="F46" s="7">
        <v>0</v>
      </c>
      <c r="G46" s="7">
        <v>0</v>
      </c>
      <c r="H46" s="7">
        <v>0</v>
      </c>
      <c r="I46" s="7">
        <v>0</v>
      </c>
      <c r="J46" s="7">
        <v>-110375218</v>
      </c>
    </row>
    <row r="47" spans="1:10">
      <c r="A47" s="8" t="s">
        <v>14</v>
      </c>
    </row>
    <row r="48" spans="1:10">
      <c r="A48" t="s">
        <v>48</v>
      </c>
    </row>
    <row r="49" spans="1:10">
      <c r="A49" t="s">
        <v>49</v>
      </c>
      <c r="B49" s="5">
        <v>85901</v>
      </c>
      <c r="C49" s="5">
        <v>0</v>
      </c>
      <c r="D49" s="5">
        <v>26463</v>
      </c>
      <c r="E49" s="5">
        <v>0</v>
      </c>
      <c r="F49" s="5">
        <v>0</v>
      </c>
      <c r="G49" s="5">
        <v>0</v>
      </c>
      <c r="H49" s="5">
        <v>0</v>
      </c>
      <c r="I49" s="5">
        <v>0</v>
      </c>
      <c r="J49" s="5">
        <v>112365</v>
      </c>
    </row>
    <row r="50" spans="1:10">
      <c r="A50" t="s">
        <v>50</v>
      </c>
      <c r="B50" s="5">
        <v>0</v>
      </c>
      <c r="C50" s="5">
        <v>0</v>
      </c>
      <c r="D50" s="5">
        <v>488</v>
      </c>
      <c r="E50" s="5">
        <v>0</v>
      </c>
      <c r="F50" s="5">
        <v>0</v>
      </c>
      <c r="G50" s="5">
        <v>0</v>
      </c>
      <c r="H50" s="5">
        <v>0</v>
      </c>
      <c r="I50" s="5">
        <v>0</v>
      </c>
      <c r="J50" s="5">
        <v>488</v>
      </c>
    </row>
    <row r="51" spans="1:10">
      <c r="A51" t="s">
        <v>51</v>
      </c>
      <c r="B51" s="5">
        <v>-6463408</v>
      </c>
      <c r="C51" s="5">
        <v>0</v>
      </c>
      <c r="D51" s="5">
        <v>-541031</v>
      </c>
      <c r="E51" s="5">
        <v>0</v>
      </c>
      <c r="F51" s="5">
        <v>0</v>
      </c>
      <c r="G51" s="5">
        <v>0</v>
      </c>
      <c r="H51" s="5">
        <v>0</v>
      </c>
      <c r="I51" s="5">
        <v>0</v>
      </c>
      <c r="J51" s="5">
        <v>-7004439</v>
      </c>
    </row>
    <row r="52" spans="1:10">
      <c r="A52" s="6" t="s">
        <v>52</v>
      </c>
      <c r="B52" s="7">
        <v>-6377507</v>
      </c>
      <c r="C52" s="7">
        <v>0</v>
      </c>
      <c r="D52" s="7">
        <v>-514080</v>
      </c>
      <c r="E52" s="7">
        <v>0</v>
      </c>
      <c r="F52" s="7">
        <v>0</v>
      </c>
      <c r="G52" s="7">
        <v>0</v>
      </c>
      <c r="H52" s="7">
        <v>0</v>
      </c>
      <c r="I52" s="7">
        <v>0</v>
      </c>
      <c r="J52" s="7">
        <v>-6891587</v>
      </c>
    </row>
    <row r="53" spans="1:10">
      <c r="A53" s="8" t="s">
        <v>14</v>
      </c>
    </row>
    <row r="54" spans="1:10">
      <c r="A54" t="s">
        <v>53</v>
      </c>
    </row>
    <row r="55" spans="1:10">
      <c r="A55" t="s">
        <v>54</v>
      </c>
      <c r="B55" s="5">
        <v>23449</v>
      </c>
      <c r="C55" s="5">
        <v>0</v>
      </c>
      <c r="D55" s="5">
        <v>0</v>
      </c>
      <c r="E55" s="5">
        <v>0</v>
      </c>
      <c r="F55" s="5">
        <v>0</v>
      </c>
      <c r="G55" s="5">
        <v>0</v>
      </c>
      <c r="H55" s="5">
        <v>0</v>
      </c>
      <c r="I55" s="5">
        <v>0</v>
      </c>
      <c r="J55" s="5">
        <v>23450</v>
      </c>
    </row>
    <row r="56" spans="1:10">
      <c r="A56" t="s">
        <v>55</v>
      </c>
      <c r="B56" s="5">
        <v>368706</v>
      </c>
      <c r="C56" s="5">
        <v>0</v>
      </c>
      <c r="D56" s="5">
        <v>0</v>
      </c>
      <c r="E56" s="5">
        <v>0</v>
      </c>
      <c r="F56" s="5">
        <v>0</v>
      </c>
      <c r="G56" s="5">
        <v>0</v>
      </c>
      <c r="H56" s="5">
        <v>0</v>
      </c>
      <c r="I56" s="5">
        <v>0</v>
      </c>
      <c r="J56" s="5">
        <v>368706</v>
      </c>
    </row>
    <row r="57" spans="1:10">
      <c r="A57" t="s">
        <v>56</v>
      </c>
      <c r="B57" s="5">
        <v>-5644</v>
      </c>
      <c r="C57" s="5">
        <v>0</v>
      </c>
      <c r="D57" s="5">
        <v>1</v>
      </c>
      <c r="E57" s="5">
        <v>0</v>
      </c>
      <c r="F57" s="5">
        <v>0</v>
      </c>
      <c r="G57" s="5">
        <v>0</v>
      </c>
      <c r="H57" s="5">
        <v>0</v>
      </c>
      <c r="I57" s="5">
        <v>0</v>
      </c>
      <c r="J57" s="5">
        <v>-5643</v>
      </c>
    </row>
    <row r="58" spans="1:10">
      <c r="A58" t="s">
        <v>57</v>
      </c>
      <c r="B58" s="5">
        <v>-266083</v>
      </c>
      <c r="C58" s="5">
        <v>0</v>
      </c>
      <c r="D58" s="5">
        <v>-3080</v>
      </c>
      <c r="E58" s="5">
        <v>0</v>
      </c>
      <c r="F58" s="5">
        <v>0</v>
      </c>
      <c r="G58" s="5">
        <v>0</v>
      </c>
      <c r="H58" s="5">
        <v>0</v>
      </c>
      <c r="I58" s="5">
        <v>0</v>
      </c>
      <c r="J58" s="5">
        <v>-269163</v>
      </c>
    </row>
    <row r="59" spans="1:10">
      <c r="A59" t="s">
        <v>58</v>
      </c>
      <c r="B59" s="5">
        <v>56386</v>
      </c>
      <c r="C59" s="5">
        <v>0</v>
      </c>
      <c r="D59" s="5">
        <v>0</v>
      </c>
      <c r="E59" s="5">
        <v>0</v>
      </c>
      <c r="F59" s="5">
        <v>0</v>
      </c>
      <c r="G59" s="5">
        <v>0</v>
      </c>
      <c r="H59" s="5">
        <v>0</v>
      </c>
      <c r="I59" s="5">
        <v>0</v>
      </c>
      <c r="J59" s="5">
        <v>56386</v>
      </c>
    </row>
    <row r="60" spans="1:10">
      <c r="A60" t="s">
        <v>59</v>
      </c>
      <c r="B60" s="5">
        <v>-15712279</v>
      </c>
      <c r="C60" s="5">
        <v>0</v>
      </c>
      <c r="D60" s="5">
        <v>1</v>
      </c>
      <c r="E60" s="5">
        <v>0</v>
      </c>
      <c r="F60" s="5">
        <v>0</v>
      </c>
      <c r="G60" s="5">
        <v>0</v>
      </c>
      <c r="H60" s="5">
        <v>0</v>
      </c>
      <c r="I60" s="5">
        <v>0</v>
      </c>
      <c r="J60" s="5">
        <v>-15712278</v>
      </c>
    </row>
    <row r="61" spans="1:10">
      <c r="A61" t="s">
        <v>60</v>
      </c>
      <c r="B61" s="5">
        <v>15822793</v>
      </c>
      <c r="C61" s="5">
        <v>0</v>
      </c>
      <c r="D61" s="5">
        <v>-7539644</v>
      </c>
      <c r="E61" s="5">
        <v>0</v>
      </c>
      <c r="F61" s="5">
        <v>0</v>
      </c>
      <c r="G61" s="5">
        <v>0</v>
      </c>
      <c r="H61" s="5">
        <v>0</v>
      </c>
      <c r="I61" s="5">
        <v>0</v>
      </c>
      <c r="J61" s="5">
        <v>8283150</v>
      </c>
    </row>
    <row r="62" spans="1:10">
      <c r="A62" t="s">
        <v>61</v>
      </c>
      <c r="B62" s="5">
        <v>-8713259</v>
      </c>
      <c r="C62" s="5">
        <v>0</v>
      </c>
      <c r="D62" s="5">
        <v>7751997</v>
      </c>
      <c r="E62" s="5">
        <v>0</v>
      </c>
      <c r="F62" s="5">
        <v>0</v>
      </c>
      <c r="G62" s="5">
        <v>0</v>
      </c>
      <c r="H62" s="5">
        <v>0</v>
      </c>
      <c r="I62" s="5">
        <v>0</v>
      </c>
      <c r="J62" s="5">
        <v>-961262</v>
      </c>
    </row>
    <row r="63" spans="1:10">
      <c r="A63" t="s">
        <v>62</v>
      </c>
      <c r="B63" s="5">
        <v>172243</v>
      </c>
      <c r="C63" s="5">
        <v>0</v>
      </c>
      <c r="D63" s="5">
        <v>0</v>
      </c>
      <c r="E63" s="5">
        <v>0</v>
      </c>
      <c r="F63" s="5">
        <v>0</v>
      </c>
      <c r="G63" s="5">
        <v>0</v>
      </c>
      <c r="H63" s="5">
        <v>0</v>
      </c>
      <c r="I63" s="5">
        <v>0</v>
      </c>
      <c r="J63" s="5">
        <v>172243</v>
      </c>
    </row>
    <row r="64" spans="1:10">
      <c r="A64" t="s">
        <v>63</v>
      </c>
      <c r="B64" s="5">
        <v>-195992</v>
      </c>
      <c r="C64" s="5">
        <v>0</v>
      </c>
      <c r="D64" s="5">
        <v>0</v>
      </c>
      <c r="E64" s="5">
        <v>0</v>
      </c>
      <c r="F64" s="5">
        <v>0</v>
      </c>
      <c r="G64" s="5">
        <v>0</v>
      </c>
      <c r="H64" s="5">
        <v>0</v>
      </c>
      <c r="I64" s="5">
        <v>0</v>
      </c>
      <c r="J64" s="5">
        <v>-195992</v>
      </c>
    </row>
    <row r="65" spans="1:10">
      <c r="A65" t="s">
        <v>64</v>
      </c>
      <c r="B65" s="5">
        <v>732261</v>
      </c>
      <c r="C65" s="5">
        <v>0</v>
      </c>
      <c r="D65" s="5">
        <v>-384476</v>
      </c>
      <c r="E65" s="5">
        <v>0</v>
      </c>
      <c r="F65" s="5">
        <v>0</v>
      </c>
      <c r="G65" s="5">
        <v>0</v>
      </c>
      <c r="H65" s="5">
        <v>0</v>
      </c>
      <c r="I65" s="5">
        <v>0</v>
      </c>
      <c r="J65" s="5">
        <v>347785</v>
      </c>
    </row>
    <row r="66" spans="1:10">
      <c r="A66" t="s">
        <v>65</v>
      </c>
      <c r="B66" s="5">
        <v>0</v>
      </c>
      <c r="C66" s="5">
        <v>0</v>
      </c>
      <c r="D66" s="5">
        <v>106088</v>
      </c>
      <c r="E66" s="5">
        <v>0</v>
      </c>
      <c r="F66" s="5">
        <v>0</v>
      </c>
      <c r="G66" s="5">
        <v>0</v>
      </c>
      <c r="H66" s="5">
        <v>0</v>
      </c>
      <c r="I66" s="5">
        <v>0</v>
      </c>
      <c r="J66" s="5">
        <v>106088</v>
      </c>
    </row>
    <row r="67" spans="1:10">
      <c r="A67" t="s">
        <v>66</v>
      </c>
      <c r="B67" s="5">
        <v>-176342</v>
      </c>
      <c r="C67" s="5">
        <v>0</v>
      </c>
      <c r="D67" s="5">
        <v>-1</v>
      </c>
      <c r="E67" s="5">
        <v>0</v>
      </c>
      <c r="F67" s="5">
        <v>0</v>
      </c>
      <c r="G67" s="5">
        <v>0</v>
      </c>
      <c r="H67" s="5">
        <v>0</v>
      </c>
      <c r="I67" s="5">
        <v>0</v>
      </c>
      <c r="J67" s="5">
        <v>-176343</v>
      </c>
    </row>
    <row r="68" spans="1:10">
      <c r="A68" t="s">
        <v>67</v>
      </c>
      <c r="B68" s="5">
        <v>0</v>
      </c>
      <c r="C68" s="5">
        <v>0</v>
      </c>
      <c r="D68" s="5">
        <v>-20325</v>
      </c>
      <c r="E68" s="5">
        <v>0</v>
      </c>
      <c r="F68" s="5">
        <v>0</v>
      </c>
      <c r="G68" s="5">
        <v>0</v>
      </c>
      <c r="H68" s="5">
        <v>0</v>
      </c>
      <c r="I68" s="5">
        <v>0</v>
      </c>
      <c r="J68" s="5">
        <v>-20325</v>
      </c>
    </row>
    <row r="69" spans="1:10">
      <c r="A69" t="s">
        <v>68</v>
      </c>
      <c r="B69" s="5">
        <v>1175858</v>
      </c>
      <c r="C69" s="5">
        <v>0</v>
      </c>
      <c r="D69" s="5">
        <v>116485</v>
      </c>
      <c r="E69" s="5">
        <v>0</v>
      </c>
      <c r="F69" s="5">
        <v>0</v>
      </c>
      <c r="G69" s="5">
        <v>0</v>
      </c>
      <c r="H69" s="5">
        <v>0</v>
      </c>
      <c r="I69" s="5">
        <v>0</v>
      </c>
      <c r="J69" s="5">
        <v>1292342</v>
      </c>
    </row>
    <row r="70" spans="1:10">
      <c r="A70" t="s">
        <v>69</v>
      </c>
      <c r="B70" s="5">
        <v>464762</v>
      </c>
      <c r="C70" s="5">
        <v>0</v>
      </c>
      <c r="D70" s="5">
        <v>0</v>
      </c>
      <c r="E70" s="5">
        <v>0</v>
      </c>
      <c r="F70" s="5">
        <v>0</v>
      </c>
      <c r="G70" s="5">
        <v>0</v>
      </c>
      <c r="H70" s="5">
        <v>0</v>
      </c>
      <c r="I70" s="5">
        <v>0</v>
      </c>
      <c r="J70" s="5">
        <v>464762</v>
      </c>
    </row>
    <row r="71" spans="1:10">
      <c r="A71" t="s">
        <v>70</v>
      </c>
      <c r="B71" s="5">
        <v>185538</v>
      </c>
      <c r="C71" s="5">
        <v>0</v>
      </c>
      <c r="D71" s="5">
        <v>-93663</v>
      </c>
      <c r="E71" s="5">
        <v>0</v>
      </c>
      <c r="F71" s="5">
        <v>0</v>
      </c>
      <c r="G71" s="5">
        <v>0</v>
      </c>
      <c r="H71" s="5">
        <v>0</v>
      </c>
      <c r="I71" s="5">
        <v>0</v>
      </c>
      <c r="J71" s="5">
        <v>91874</v>
      </c>
    </row>
    <row r="72" spans="1:10">
      <c r="A72" t="s">
        <v>71</v>
      </c>
      <c r="B72" s="5">
        <v>93761</v>
      </c>
      <c r="C72" s="5">
        <v>0</v>
      </c>
      <c r="D72" s="5">
        <v>0</v>
      </c>
      <c r="E72" s="5">
        <v>0</v>
      </c>
      <c r="F72" s="5">
        <v>0</v>
      </c>
      <c r="G72" s="5">
        <v>0</v>
      </c>
      <c r="H72" s="5">
        <v>0</v>
      </c>
      <c r="I72" s="5">
        <v>0</v>
      </c>
      <c r="J72" s="5">
        <v>93761</v>
      </c>
    </row>
    <row r="73" spans="1:10">
      <c r="A73" t="s">
        <v>72</v>
      </c>
      <c r="B73" s="5">
        <v>-105055</v>
      </c>
      <c r="C73" s="5">
        <v>0</v>
      </c>
      <c r="D73" s="5">
        <v>0</v>
      </c>
      <c r="E73" s="5">
        <v>0</v>
      </c>
      <c r="F73" s="5">
        <v>0</v>
      </c>
      <c r="G73" s="5">
        <v>0</v>
      </c>
      <c r="H73" s="5">
        <v>0</v>
      </c>
      <c r="I73" s="5">
        <v>0</v>
      </c>
      <c r="J73" s="5">
        <v>-105055</v>
      </c>
    </row>
    <row r="74" spans="1:10">
      <c r="A74" t="s">
        <v>73</v>
      </c>
      <c r="B74" s="5">
        <v>7386051</v>
      </c>
      <c r="C74" s="5">
        <v>0</v>
      </c>
      <c r="D74" s="5">
        <v>0</v>
      </c>
      <c r="E74" s="5">
        <v>0</v>
      </c>
      <c r="F74" s="5">
        <v>0</v>
      </c>
      <c r="G74" s="5">
        <v>0</v>
      </c>
      <c r="H74" s="5">
        <v>0</v>
      </c>
      <c r="I74" s="5">
        <v>0</v>
      </c>
      <c r="J74" s="5">
        <v>7386051</v>
      </c>
    </row>
    <row r="75" spans="1:10">
      <c r="A75" t="s">
        <v>74</v>
      </c>
      <c r="B75" s="5">
        <v>-13089237</v>
      </c>
      <c r="C75" s="5">
        <v>0</v>
      </c>
      <c r="D75" s="5">
        <v>0</v>
      </c>
      <c r="E75" s="5">
        <v>0</v>
      </c>
      <c r="F75" s="5">
        <v>0</v>
      </c>
      <c r="G75" s="5">
        <v>0</v>
      </c>
      <c r="H75" s="5">
        <v>0</v>
      </c>
      <c r="I75" s="5">
        <v>0</v>
      </c>
      <c r="J75" s="5">
        <v>-13089237</v>
      </c>
    </row>
    <row r="76" spans="1:10">
      <c r="A76" t="s">
        <v>75</v>
      </c>
      <c r="B76" s="5">
        <v>0</v>
      </c>
      <c r="C76" s="5">
        <v>0</v>
      </c>
      <c r="D76" s="5">
        <v>-84741</v>
      </c>
      <c r="E76" s="5">
        <v>0</v>
      </c>
      <c r="F76" s="5">
        <v>0</v>
      </c>
      <c r="G76" s="5">
        <v>0</v>
      </c>
      <c r="H76" s="5">
        <v>0</v>
      </c>
      <c r="I76" s="5">
        <v>0</v>
      </c>
      <c r="J76" s="5">
        <v>-84741</v>
      </c>
    </row>
    <row r="77" spans="1:10">
      <c r="A77" t="s">
        <v>76</v>
      </c>
      <c r="B77" s="5">
        <v>0</v>
      </c>
      <c r="C77" s="5">
        <v>0</v>
      </c>
      <c r="D77" s="5">
        <v>42321</v>
      </c>
      <c r="E77" s="5">
        <v>0</v>
      </c>
      <c r="F77" s="5">
        <v>0</v>
      </c>
      <c r="G77" s="5">
        <v>0</v>
      </c>
      <c r="H77" s="5">
        <v>0</v>
      </c>
      <c r="I77" s="5">
        <v>0</v>
      </c>
      <c r="J77" s="5">
        <v>42321</v>
      </c>
    </row>
    <row r="78" spans="1:10">
      <c r="A78" t="s">
        <v>77</v>
      </c>
      <c r="B78" s="5">
        <v>-448315</v>
      </c>
      <c r="C78" s="5">
        <v>0</v>
      </c>
      <c r="D78" s="5">
        <v>0</v>
      </c>
      <c r="E78" s="5">
        <v>0</v>
      </c>
      <c r="F78" s="5">
        <v>0</v>
      </c>
      <c r="G78" s="5">
        <v>0</v>
      </c>
      <c r="H78" s="5">
        <v>0</v>
      </c>
      <c r="I78" s="5">
        <v>0</v>
      </c>
      <c r="J78" s="5">
        <v>-448315</v>
      </c>
    </row>
    <row r="79" spans="1:10">
      <c r="A79" t="s">
        <v>78</v>
      </c>
      <c r="B79" s="5">
        <v>1329564</v>
      </c>
      <c r="C79" s="5">
        <v>0</v>
      </c>
      <c r="D79" s="5">
        <v>1281846</v>
      </c>
      <c r="E79" s="5">
        <v>0</v>
      </c>
      <c r="F79" s="5">
        <v>0</v>
      </c>
      <c r="G79" s="5">
        <v>0</v>
      </c>
      <c r="H79" s="5">
        <v>0</v>
      </c>
      <c r="I79" s="5">
        <v>0</v>
      </c>
      <c r="J79" s="5">
        <v>2611410</v>
      </c>
    </row>
    <row r="80" spans="1:10">
      <c r="A80" t="s">
        <v>79</v>
      </c>
      <c r="B80" s="5">
        <v>-263674</v>
      </c>
      <c r="C80" s="5">
        <v>0</v>
      </c>
      <c r="D80" s="5">
        <v>35595</v>
      </c>
      <c r="E80" s="5">
        <v>0</v>
      </c>
      <c r="F80" s="5">
        <v>0</v>
      </c>
      <c r="G80" s="5">
        <v>0</v>
      </c>
      <c r="H80" s="5">
        <v>0</v>
      </c>
      <c r="I80" s="5">
        <v>0</v>
      </c>
      <c r="J80" s="5">
        <v>-228080</v>
      </c>
    </row>
    <row r="81" spans="1:10">
      <c r="A81" s="6" t="s">
        <v>80</v>
      </c>
      <c r="B81" s="7">
        <v>-11164508</v>
      </c>
      <c r="C81" s="7">
        <v>0</v>
      </c>
      <c r="D81" s="7">
        <v>1208402</v>
      </c>
      <c r="E81" s="7">
        <v>0</v>
      </c>
      <c r="F81" s="7">
        <v>0</v>
      </c>
      <c r="G81" s="7">
        <v>0</v>
      </c>
      <c r="H81" s="7">
        <v>0</v>
      </c>
      <c r="I81" s="7">
        <v>0</v>
      </c>
      <c r="J81" s="7">
        <v>-9956106</v>
      </c>
    </row>
    <row r="82" spans="1:10">
      <c r="A82" s="8" t="s">
        <v>14</v>
      </c>
    </row>
    <row r="83" spans="1:10">
      <c r="A83" s="6" t="s">
        <v>81</v>
      </c>
      <c r="B83" s="7">
        <v>0</v>
      </c>
      <c r="C83" s="7">
        <v>-131277241</v>
      </c>
      <c r="D83" s="7">
        <v>0</v>
      </c>
      <c r="E83" s="7">
        <v>0</v>
      </c>
      <c r="F83" s="7">
        <v>0</v>
      </c>
      <c r="G83" s="7">
        <v>0</v>
      </c>
      <c r="H83" s="7">
        <v>0</v>
      </c>
      <c r="I83" s="7">
        <v>0</v>
      </c>
      <c r="J83" s="7">
        <v>-131277241</v>
      </c>
    </row>
    <row r="84" spans="1:10">
      <c r="A84" t="s">
        <v>82</v>
      </c>
      <c r="B84" s="5">
        <v>0</v>
      </c>
      <c r="C84" s="5">
        <v>-4280813</v>
      </c>
      <c r="D84" s="5">
        <v>0</v>
      </c>
      <c r="E84" s="5">
        <v>0</v>
      </c>
      <c r="F84" s="5">
        <v>0</v>
      </c>
      <c r="G84" s="5">
        <v>0</v>
      </c>
      <c r="H84" s="5">
        <v>0</v>
      </c>
      <c r="I84" s="5">
        <v>0</v>
      </c>
      <c r="J84" s="5">
        <v>-4280813</v>
      </c>
    </row>
    <row r="85" spans="1:10">
      <c r="A85" s="6" t="s">
        <v>83</v>
      </c>
      <c r="B85" s="7">
        <v>0</v>
      </c>
      <c r="C85" s="7">
        <v>-126996427</v>
      </c>
      <c r="D85" s="7">
        <v>0</v>
      </c>
      <c r="E85" s="7">
        <v>0</v>
      </c>
      <c r="F85" s="7">
        <v>0</v>
      </c>
      <c r="G85" s="7">
        <v>0</v>
      </c>
      <c r="H85" s="7">
        <v>0</v>
      </c>
      <c r="I85" s="7">
        <v>0</v>
      </c>
      <c r="J85" s="7">
        <v>-126996427</v>
      </c>
    </row>
    <row r="86" spans="1:10">
      <c r="A86" t="s">
        <v>84</v>
      </c>
      <c r="B86">
        <v>0.21</v>
      </c>
      <c r="C86">
        <v>0.21</v>
      </c>
      <c r="D86">
        <v>0.21</v>
      </c>
      <c r="E86">
        <v>0.21</v>
      </c>
      <c r="F86">
        <v>0.21</v>
      </c>
      <c r="G86">
        <v>0.21</v>
      </c>
      <c r="H86">
        <v>0.21</v>
      </c>
      <c r="I86">
        <v>0.21</v>
      </c>
      <c r="J86">
        <v>0.21</v>
      </c>
    </row>
    <row r="87" spans="1:10">
      <c r="A87" t="s">
        <v>85</v>
      </c>
      <c r="B87" s="5">
        <v>0</v>
      </c>
      <c r="C87" s="5">
        <v>-26669250</v>
      </c>
      <c r="D87" s="5">
        <v>0</v>
      </c>
      <c r="E87" s="5">
        <v>0</v>
      </c>
      <c r="F87" s="5">
        <v>0</v>
      </c>
      <c r="G87" s="5">
        <v>0</v>
      </c>
      <c r="H87" s="5">
        <v>0</v>
      </c>
      <c r="I87" s="5">
        <v>0</v>
      </c>
      <c r="J87" s="5">
        <v>-26669250</v>
      </c>
    </row>
    <row r="88" spans="1:10">
      <c r="A88" t="s">
        <v>86</v>
      </c>
      <c r="B88" s="5">
        <v>0</v>
      </c>
      <c r="C88" s="5">
        <v>0</v>
      </c>
      <c r="D88" s="5">
        <v>0</v>
      </c>
      <c r="E88" s="5">
        <v>0</v>
      </c>
      <c r="F88" s="5">
        <v>0</v>
      </c>
      <c r="G88" s="5">
        <v>0</v>
      </c>
      <c r="H88" s="5">
        <v>0</v>
      </c>
      <c r="I88" s="5">
        <v>0</v>
      </c>
      <c r="J88" s="5">
        <v>0</v>
      </c>
    </row>
    <row r="89" spans="1:10">
      <c r="A89" t="s">
        <v>87</v>
      </c>
      <c r="B89" s="5">
        <v>0</v>
      </c>
      <c r="C89" s="5">
        <v>-26669250</v>
      </c>
      <c r="D89" s="5">
        <v>0</v>
      </c>
      <c r="E89" s="5">
        <v>0</v>
      </c>
      <c r="F89" s="5">
        <v>0</v>
      </c>
      <c r="G89" s="5">
        <v>0</v>
      </c>
      <c r="H89" s="5">
        <v>0</v>
      </c>
      <c r="I89" s="5">
        <v>0</v>
      </c>
      <c r="J89" s="5">
        <v>-26669250</v>
      </c>
    </row>
    <row r="90" spans="1:10">
      <c r="A90" t="s">
        <v>88</v>
      </c>
      <c r="B90" s="5">
        <v>0</v>
      </c>
      <c r="C90" s="5">
        <v>-158090</v>
      </c>
      <c r="D90" s="5">
        <v>0</v>
      </c>
      <c r="E90" s="5">
        <v>0</v>
      </c>
      <c r="F90" s="5">
        <v>0</v>
      </c>
      <c r="G90" s="5">
        <v>0</v>
      </c>
      <c r="H90" s="5">
        <v>0</v>
      </c>
      <c r="I90" s="5">
        <v>0</v>
      </c>
      <c r="J90" s="5">
        <v>-158090</v>
      </c>
    </row>
    <row r="91" spans="1:10">
      <c r="A91" s="6" t="s">
        <v>89</v>
      </c>
      <c r="B91" s="7">
        <v>0</v>
      </c>
      <c r="C91" s="7">
        <v>-26511160</v>
      </c>
      <c r="D91" s="7">
        <v>0</v>
      </c>
      <c r="E91" s="7">
        <v>0</v>
      </c>
      <c r="F91" s="7">
        <v>0</v>
      </c>
      <c r="G91" s="7">
        <v>0</v>
      </c>
      <c r="H91" s="7">
        <v>0</v>
      </c>
      <c r="I91" s="7">
        <v>0</v>
      </c>
      <c r="J91" s="7">
        <v>-26511160</v>
      </c>
    </row>
    <row r="92" spans="1:10">
      <c r="A92" t="s">
        <v>90</v>
      </c>
      <c r="B92" s="5">
        <v>0</v>
      </c>
      <c r="C92" s="5">
        <v>0</v>
      </c>
      <c r="D92" s="5">
        <v>0</v>
      </c>
      <c r="E92" s="5">
        <v>0</v>
      </c>
      <c r="F92" s="5">
        <v>0</v>
      </c>
      <c r="G92" s="5">
        <v>0</v>
      </c>
      <c r="H92" s="5">
        <v>0</v>
      </c>
      <c r="I92" s="5">
        <v>0</v>
      </c>
      <c r="J92" s="5">
        <v>0</v>
      </c>
    </row>
    <row r="93" spans="1:10">
      <c r="A93" s="6" t="s">
        <v>91</v>
      </c>
      <c r="B93" s="7">
        <v>0</v>
      </c>
      <c r="C93" s="7">
        <v>-26511160</v>
      </c>
      <c r="D93" s="7">
        <v>0</v>
      </c>
      <c r="E93" s="7">
        <v>0</v>
      </c>
      <c r="F93" s="7">
        <v>0</v>
      </c>
      <c r="G93" s="7">
        <v>0</v>
      </c>
      <c r="H93" s="7">
        <v>0</v>
      </c>
      <c r="I93" s="7">
        <v>0</v>
      </c>
      <c r="J93" s="7">
        <v>-26511160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A9-PermDiffs</vt:lpstr>
      <vt:lpstr>Page 261-RL</vt:lpstr>
      <vt:lpstr>CP Report</vt:lpstr>
    </vt:vector>
  </TitlesOfParts>
  <Company>Black Hills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Johnson, Samantha</cp:lastModifiedBy>
  <dcterms:created xsi:type="dcterms:W3CDTF">2023-06-01T14:09:55Z</dcterms:created>
  <dcterms:modified xsi:type="dcterms:W3CDTF">2023-06-01T15:22:46Z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